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<sst xmlns="http://schemas.openxmlformats.org/spreadsheetml/2006/main" count="321" uniqueCount="114">
  <si>
    <t>ИНФОРМАЦИЯ О НАЧИСЛЕННЫХ, СОБРАННЫХ И ИЗРАСХОДОВАННЫХ СРЕДСТВАХ  ПО СОСТОЯНИЮ НА 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</si>
  <si>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</si>
  <si>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</si>
  <si>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</si>
  <si>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</si>
  <si>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</si>
  <si>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</si>
  <si>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</si>
  <si>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</si>
  <si>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</si>
  <si>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</si>
  <si>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</si>
  <si>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</si>
  <si>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</si>
  <si>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Свободы</t>
  </si>
  <si>
    <t>01.04.2013 г.</t>
  </si>
  <si>
    <t xml:space="preserve">Ремонт жилья </t>
  </si>
  <si>
    <t>Капремонт</t>
  </si>
  <si>
    <t>Доп.статья</t>
  </si>
  <si>
    <t xml:space="preserve">Ремонт жилья:субабоненты </t>
  </si>
  <si>
    <t>Узлы учета повышающий коэфф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</si>
  <si>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</si>
  <si>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</si>
  <si>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</si>
  <si>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</si>
  <si>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</si>
  <si>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</si>
  <si>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</si>
  <si>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</si>
  <si>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</si>
  <si>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</si>
  <si>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</si>
  <si>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</si>
  <si>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</si>
  <si>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</si>
  <si>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Установка УУТЭ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</si>
  <si>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</si>
  <si>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</si>
  <si>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</si>
  <si>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</si>
  <si>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</si>
  <si>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ХВ снабжение (СОИД)</t>
  </si>
  <si>
    <t>Эл.снабжение (СОИД)</t>
  </si>
  <si>
    <t>Февраль 2017 г</t>
  </si>
  <si>
    <t>Вид работ</t>
  </si>
  <si>
    <t>Место проведения работ</t>
  </si>
  <si>
    <t>Сумма</t>
  </si>
  <si>
    <t>смена трубопровода ХВС</t>
  </si>
  <si>
    <t>Свободы 24</t>
  </si>
  <si>
    <t>кв.20,21,24,25,29,32,33,37</t>
  </si>
  <si>
    <t>кв. 55</t>
  </si>
  <si>
    <t>ИТОГО</t>
  </si>
  <si>
    <t>Март 2017</t>
  </si>
  <si>
    <t>ремонт мягкой кровли</t>
  </si>
  <si>
    <t>кв.58</t>
  </si>
  <si>
    <t>Апрель 2017</t>
  </si>
  <si>
    <t>3-й подъезд кв.73</t>
  </si>
  <si>
    <t>Май 2017</t>
  </si>
  <si>
    <t>кв.38,75</t>
  </si>
  <si>
    <t>Август 2017 г</t>
  </si>
  <si>
    <t>кв. 56</t>
  </si>
  <si>
    <t>Октябрь 2017 г</t>
  </si>
  <si>
    <t>установка кодового замка</t>
  </si>
  <si>
    <t>Ноябрь 2017 г</t>
  </si>
  <si>
    <t>кв.56</t>
  </si>
  <si>
    <t>Декабрь 2017 г</t>
  </si>
  <si>
    <t>ремонт мягкой кровли отдельными местами</t>
  </si>
  <si>
    <t>ВСЕГО</t>
  </si>
  <si>
    <t>Январь 2017 г.</t>
  </si>
  <si>
    <t>Т/о УУТЭ ЦО</t>
  </si>
  <si>
    <t>Свободы, 24</t>
  </si>
  <si>
    <t>обход и осмотр подвала и инженерных коммуникаций</t>
  </si>
  <si>
    <t>ППР электрооборудования</t>
  </si>
  <si>
    <t>дератизация</t>
  </si>
  <si>
    <t>спил и обрезка ветвей деревьев</t>
  </si>
  <si>
    <t>установка замка на ВРУ</t>
  </si>
  <si>
    <t>осмотр вентиляционных каналов видеоаппаратурой и устранение завалов</t>
  </si>
  <si>
    <t>кв. 52</t>
  </si>
  <si>
    <t>слив воды из системы</t>
  </si>
  <si>
    <t>закрытие отопительного периода</t>
  </si>
  <si>
    <t>ремонт надподъездного электроосвещения (смена лампочек и установка кодового замка)</t>
  </si>
  <si>
    <t>4,3-й поодъезд</t>
  </si>
  <si>
    <t>благоустройство придомовой территории (окраска деревьев и бордюров)</t>
  </si>
  <si>
    <t>Июнь 2017 г</t>
  </si>
  <si>
    <t>гидравлические испытания внутридомовой системы ЦО</t>
  </si>
  <si>
    <t>Июль 2017 г</t>
  </si>
  <si>
    <t>замена поливочного крана</t>
  </si>
  <si>
    <t>Кв 62</t>
  </si>
  <si>
    <t>ППР ВРУ</t>
  </si>
  <si>
    <t>смена автоматов ЩЭ</t>
  </si>
  <si>
    <t>Кв 45</t>
  </si>
  <si>
    <t>ремонт ЩЭ (смена автомата)</t>
  </si>
  <si>
    <t>кв. 54</t>
  </si>
  <si>
    <t>Сентябрь 2017 г</t>
  </si>
  <si>
    <t>промывка системы ЦО</t>
  </si>
  <si>
    <t>установка муфт разъёмных, уголков</t>
  </si>
  <si>
    <t>ликвидация воздушных  пробок в стояках</t>
  </si>
  <si>
    <t>кв. 19,23,27,31,35,1,3,7,11,15,59,62,66,70,74,2,4,8,12,16,60,63,67,71,75,42,46,50,54,58</t>
  </si>
  <si>
    <t>смена трубопровода ф 25 мм</t>
  </si>
  <si>
    <t>кв. 50 ЦО п/п</t>
  </si>
  <si>
    <t>осмотр вентиляционных и дымовых каналов, очистка вентканалов</t>
  </si>
  <si>
    <t>кв. 13,63,2,18,44,14</t>
  </si>
  <si>
    <t>очистка воронок водосточных труб и свесов желоб от мусора</t>
  </si>
  <si>
    <t>смена трубопровода ф 25,89 мм</t>
  </si>
  <si>
    <t>кв. 42 ХВС п-п</t>
  </si>
  <si>
    <t>смена трубопровода ф 57 мм</t>
  </si>
  <si>
    <t>кв. 19 ЦО</t>
  </si>
  <si>
    <t>ликвидация воздушных пробок в стояках, устранение непрогрева системы ЦО</t>
  </si>
  <si>
    <t>кв. 4,8,12,16</t>
  </si>
  <si>
    <t>2-й подъезд</t>
  </si>
  <si>
    <t>смена трубопровода ф 25,89 мм (прошу снять работы с октября 2017 г.)</t>
  </si>
  <si>
    <t>смена трубопровода ф 25,89 мм (прошу добавить работы в октябрь 2017 г.)</t>
  </si>
  <si>
    <t>ремонт электроосвещения в подъезде и адресные таблички (смена ламп)</t>
  </si>
  <si>
    <t>1-й подъезд адресные таблички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</si>
</sst>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3" fillId="0" borderId="1" xfId="0" applyFont="1" applyFill="1" applyBorder="1" applyAlignment="1">
      <alignment horizontal="center"/>
    </xf>
    <xf numFmtId="164" fontId="2" fillId="0" borderId="0" xfId="0" applyFont="1" applyFill="1" applyAlignment="1">
      <alignment wrapText="1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/>
    </xf>
    <xf numFmtId="164" fontId="7" fillId="0" borderId="1" xfId="0" applyFont="1" applyBorder="1" applyAlignment="1">
      <alignment horizontal="justify" wrapText="1"/>
    </xf>
    <xf numFmtId="164" fontId="8" fillId="2" borderId="0" xfId="0" applyFont="1" applyFill="1" applyAlignment="1">
      <alignment horizontal="center"/>
    </xf>
    <xf numFmtId="164" fontId="8" fillId="2" borderId="0" xfId="0" applyFont="1" applyFill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2" fillId="0" borderId="1" xfId="0" applyNumberFormat="1" applyFont="1" applyFill="1" applyBorder="1" applyAlignment="1">
      <alignment horizontal="center" wrapText="1"/>
    </xf>
    <xf numFmtId="164" fontId="1" fillId="0" borderId="0" xfId="0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702">
          <cell r="E1702">
            <v>22003.58</v>
          </cell>
          <cell r="F1702">
            <v>-29248.8</v>
          </cell>
          <cell r="G1702">
            <v>166302.9</v>
          </cell>
          <cell r="H1702">
            <v>167400.89000000004</v>
          </cell>
          <cell r="I1702">
            <v>125539.73999999999</v>
          </cell>
          <cell r="J1702">
            <v>12612.350000000064</v>
          </cell>
          <cell r="K1702">
            <v>20905.58999999994</v>
          </cell>
        </row>
        <row r="1703">
          <cell r="E1703">
            <v>0</v>
          </cell>
          <cell r="F1703">
            <v>-52034.49</v>
          </cell>
          <cell r="G1703">
            <v>0</v>
          </cell>
          <cell r="H1703">
            <v>0</v>
          </cell>
          <cell r="I1703">
            <v>0</v>
          </cell>
          <cell r="J1703">
            <v>-52034.49</v>
          </cell>
          <cell r="K1703">
            <v>0</v>
          </cell>
        </row>
        <row r="1704"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E1705">
            <v>-0.61</v>
          </cell>
          <cell r="F1705">
            <v>12181.93</v>
          </cell>
          <cell r="G1705">
            <v>2180.08</v>
          </cell>
          <cell r="H1705">
            <v>2182</v>
          </cell>
          <cell r="I1705">
            <v>0</v>
          </cell>
          <cell r="J1705">
            <v>14363.93</v>
          </cell>
          <cell r="K1705">
            <v>-2.5300000000002</v>
          </cell>
        </row>
        <row r="1706">
          <cell r="E1706">
            <v>0</v>
          </cell>
          <cell r="F1706">
            <v>9193.17</v>
          </cell>
          <cell r="G1706">
            <v>0</v>
          </cell>
          <cell r="H1706">
            <v>0</v>
          </cell>
          <cell r="I1706">
            <v>0</v>
          </cell>
          <cell r="J1706">
            <v>9193.17</v>
          </cell>
          <cell r="K1706">
            <v>0</v>
          </cell>
        </row>
        <row r="1707"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9">
          <cell r="E1709">
            <v>6613.65</v>
          </cell>
          <cell r="F1709">
            <v>-124397.89</v>
          </cell>
          <cell r="G1709">
            <v>21919.930000000004</v>
          </cell>
          <cell r="H1709">
            <v>22105.17</v>
          </cell>
          <cell r="I1709">
            <v>70609.16</v>
          </cell>
          <cell r="J1709">
            <v>-172901.88</v>
          </cell>
          <cell r="K1709">
            <v>6428.410000000006</v>
          </cell>
        </row>
        <row r="1710">
          <cell r="E1710">
            <v>8524.4</v>
          </cell>
          <cell r="F1710">
            <v>-8529.64</v>
          </cell>
          <cell r="G1710">
            <v>66655.44</v>
          </cell>
          <cell r="H1710">
            <v>67226.45999999999</v>
          </cell>
          <cell r="I1710">
            <v>66655.44</v>
          </cell>
          <cell r="J1710">
            <v>-7958.620000000003</v>
          </cell>
          <cell r="K1710">
            <v>7953.379999999995</v>
          </cell>
        </row>
        <row r="1711">
          <cell r="E1711">
            <v>1295.68</v>
          </cell>
          <cell r="F1711">
            <v>19964.75</v>
          </cell>
          <cell r="G1711">
            <v>20782.07</v>
          </cell>
          <cell r="H1711">
            <v>20959.78</v>
          </cell>
          <cell r="I1711">
            <v>16115</v>
          </cell>
          <cell r="J1711">
            <v>24809.53</v>
          </cell>
          <cell r="K1711">
            <v>1117.9700000000028</v>
          </cell>
        </row>
        <row r="1712">
          <cell r="E1712">
            <v>448.35</v>
          </cell>
          <cell r="F1712">
            <v>1053.598</v>
          </cell>
          <cell r="G1712">
            <v>16699.89</v>
          </cell>
          <cell r="H1712">
            <v>16842.589999999997</v>
          </cell>
          <cell r="I1712">
            <v>14630.759999999998</v>
          </cell>
          <cell r="J1712">
            <v>3265.427999999999</v>
          </cell>
          <cell r="K1712">
            <v>305.65000000000015</v>
          </cell>
        </row>
        <row r="1713">
          <cell r="E1713">
            <v>543.86</v>
          </cell>
          <cell r="F1713">
            <v>12036.300000000001</v>
          </cell>
          <cell r="G1713">
            <v>3414.1800000000003</v>
          </cell>
          <cell r="H1713">
            <v>3443.3599999999997</v>
          </cell>
          <cell r="I1713">
            <v>123.11</v>
          </cell>
          <cell r="J1713">
            <v>15356.55</v>
          </cell>
          <cell r="K1713">
            <v>514.6800000000007</v>
          </cell>
        </row>
        <row r="1714">
          <cell r="E1714">
            <v>17.78</v>
          </cell>
          <cell r="F1714">
            <v>406.28</v>
          </cell>
          <cell r="G1714">
            <v>111.38999999999997</v>
          </cell>
          <cell r="H1714">
            <v>112.30999999999999</v>
          </cell>
          <cell r="I1714">
            <v>0</v>
          </cell>
          <cell r="J1714">
            <v>518.5899999999999</v>
          </cell>
          <cell r="K1714">
            <v>16.859999999999985</v>
          </cell>
        </row>
        <row r="1715">
          <cell r="E1715">
            <v>3633.02</v>
          </cell>
          <cell r="F1715">
            <v>-3633.02</v>
          </cell>
          <cell r="G1715">
            <v>35115.11000000001</v>
          </cell>
          <cell r="H1715">
            <v>35416.38</v>
          </cell>
          <cell r="I1715">
            <v>35115.11000000001</v>
          </cell>
          <cell r="J1715">
            <v>-3331.75000000001</v>
          </cell>
          <cell r="K1715">
            <v>3331.7500000000064</v>
          </cell>
        </row>
        <row r="1716">
          <cell r="E1716">
            <v>3666.83</v>
          </cell>
          <cell r="F1716">
            <v>-4286.41</v>
          </cell>
          <cell r="G1716">
            <v>23008.699999999997</v>
          </cell>
          <cell r="H1716">
            <v>23205.429999999997</v>
          </cell>
          <cell r="I1716">
            <v>22658.41056</v>
          </cell>
          <cell r="J1716">
            <v>-3739.390560000006</v>
          </cell>
          <cell r="K1716">
            <v>3470.100000000004</v>
          </cell>
        </row>
        <row r="1717">
          <cell r="E1717">
            <v>484.89</v>
          </cell>
          <cell r="F1717">
            <v>-40318.07</v>
          </cell>
          <cell r="G1717">
            <v>3043.0199999999995</v>
          </cell>
          <cell r="H1717">
            <v>3069.2200000000003</v>
          </cell>
          <cell r="I1717">
            <v>4043.55</v>
          </cell>
          <cell r="J1717">
            <v>-41292.4</v>
          </cell>
          <cell r="K1717">
            <v>458.6899999999994</v>
          </cell>
        </row>
        <row r="1719">
          <cell r="E1719">
            <v>6665.22</v>
          </cell>
          <cell r="F1719">
            <v>-6662.25</v>
          </cell>
          <cell r="G1719">
            <v>44967.15</v>
          </cell>
          <cell r="H1719">
            <v>48153.89</v>
          </cell>
          <cell r="I1719">
            <v>44967.15</v>
          </cell>
          <cell r="J1719">
            <v>-3475.510000000002</v>
          </cell>
          <cell r="K1719">
            <v>3478.480000000003</v>
          </cell>
        </row>
        <row r="1720">
          <cell r="E1720">
            <v>1160.53</v>
          </cell>
          <cell r="F1720">
            <v>-554.7</v>
          </cell>
          <cell r="G1720">
            <v>2127.69</v>
          </cell>
          <cell r="H1720">
            <v>1784.6499999999999</v>
          </cell>
          <cell r="I1720">
            <v>2127.69</v>
          </cell>
          <cell r="J1720">
            <v>-897.7400000000002</v>
          </cell>
          <cell r="K1720">
            <v>1503.5700000000004</v>
          </cell>
        </row>
        <row r="1721">
          <cell r="E1721">
            <v>3884.45</v>
          </cell>
          <cell r="F1721">
            <v>-33344.86</v>
          </cell>
          <cell r="G1721">
            <v>0</v>
          </cell>
          <cell r="H1721">
            <v>0</v>
          </cell>
          <cell r="I1721">
            <v>0</v>
          </cell>
          <cell r="J1721">
            <v>-33344.86</v>
          </cell>
          <cell r="K1721">
            <v>3884.45</v>
          </cell>
        </row>
        <row r="1722">
          <cell r="E1722">
            <v>1557.99</v>
          </cell>
          <cell r="F1722">
            <v>-1557.99</v>
          </cell>
          <cell r="G1722">
            <v>6309.5</v>
          </cell>
          <cell r="H1722">
            <v>6231.21</v>
          </cell>
          <cell r="I1722">
            <v>6309.5</v>
          </cell>
          <cell r="J1722">
            <v>-1636.2799999999995</v>
          </cell>
          <cell r="K1722">
            <v>1636.2799999999995</v>
          </cell>
        </row>
        <row r="1723">
          <cell r="E1723">
            <v>9667.88</v>
          </cell>
          <cell r="F1723">
            <v>-9667.88</v>
          </cell>
          <cell r="G1723">
            <v>69768.22</v>
          </cell>
          <cell r="H1723">
            <v>70105.84999999999</v>
          </cell>
          <cell r="I1723">
            <v>69768.22</v>
          </cell>
          <cell r="J1723">
            <v>-9330.250000000011</v>
          </cell>
          <cell r="K1723">
            <v>9330.250000000018</v>
          </cell>
        </row>
        <row r="1724">
          <cell r="E1724">
            <v>12208.17</v>
          </cell>
          <cell r="F1724">
            <v>-12208.17</v>
          </cell>
          <cell r="G1724">
            <v>92777.14999999998</v>
          </cell>
          <cell r="H1724">
            <v>93299.56000000001</v>
          </cell>
          <cell r="I1724">
            <v>92777.14999999998</v>
          </cell>
          <cell r="J1724">
            <v>-11685.759999999964</v>
          </cell>
          <cell r="K1724">
            <v>11685.759999999964</v>
          </cell>
        </row>
        <row r="1725">
          <cell r="E1725">
            <v>9672.45</v>
          </cell>
          <cell r="F1725">
            <v>-9672.45</v>
          </cell>
          <cell r="G1725">
            <v>72737.61</v>
          </cell>
          <cell r="H1725">
            <v>73100.66</v>
          </cell>
          <cell r="I1725">
            <v>71796.39</v>
          </cell>
          <cell r="J1725">
            <v>-8368.179999999997</v>
          </cell>
          <cell r="K1725">
            <v>9309.399999999996</v>
          </cell>
        </row>
        <row r="1726">
          <cell r="E1726">
            <v>-1556.98</v>
          </cell>
          <cell r="F1726">
            <v>1556.98</v>
          </cell>
          <cell r="G1726">
            <v>9611.470000000001</v>
          </cell>
          <cell r="H1726">
            <v>8639.02</v>
          </cell>
          <cell r="I1726">
            <v>9611.470000000001</v>
          </cell>
          <cell r="J1726">
            <v>584.5299999999988</v>
          </cell>
          <cell r="K1726">
            <v>-584.5299999999988</v>
          </cell>
        </row>
        <row r="1727">
          <cell r="E1727">
            <v>0</v>
          </cell>
          <cell r="F1727">
            <v>0</v>
          </cell>
          <cell r="G1727">
            <v>2413.6800000000003</v>
          </cell>
          <cell r="H1727">
            <v>2288.17</v>
          </cell>
          <cell r="I1727">
            <v>2413.6800000000003</v>
          </cell>
          <cell r="J1727">
            <v>-125.51000000000022</v>
          </cell>
          <cell r="K1727">
            <v>125.51000000000022</v>
          </cell>
        </row>
        <row r="1728">
          <cell r="E1728">
            <v>0</v>
          </cell>
          <cell r="F1728">
            <v>0</v>
          </cell>
          <cell r="G1728">
            <v>9301.92</v>
          </cell>
          <cell r="H1728">
            <v>8782.57</v>
          </cell>
          <cell r="I1728">
            <v>9186.17</v>
          </cell>
          <cell r="J1728">
            <v>-403.60000000000036</v>
          </cell>
          <cell r="K1728">
            <v>519.3500000000004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workbookViewId="0" topLeftCell="A1">
      <selection activeCell="E37" sqref="E37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8.8515625" style="0" customWidth="1"/>
    <col min="6" max="6" width="23.00390625" style="0" customWidth="1"/>
    <col min="7" max="7" width="18.421875" style="0" customWidth="1"/>
    <col min="8" max="8" width="15.00390625" style="0" customWidth="1"/>
    <col min="9" max="9" width="21.00390625" style="0" customWidth="1"/>
    <col min="10" max="10" width="16.00390625" style="0" customWidth="1"/>
    <col min="11" max="11" width="21.140625" style="0" customWidth="1"/>
    <col min="12" max="12" width="22.71093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43</v>
      </c>
      <c r="B5" s="5" t="s">
        <v>14</v>
      </c>
      <c r="C5" s="7">
        <v>24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3</v>
      </c>
      <c r="B6" s="3"/>
      <c r="C6" s="3"/>
      <c r="D6" s="3" t="s">
        <v>16</v>
      </c>
      <c r="E6" s="4">
        <f>'[1]Лицевые счета домов свод'!E1702</f>
        <v>22003.58</v>
      </c>
      <c r="F6" s="4">
        <f>'[1]Лицевые счета домов свод'!F1702</f>
        <v>-29248.8</v>
      </c>
      <c r="G6" s="4">
        <f>'[1]Лицевые счета домов свод'!G1702</f>
        <v>166302.9</v>
      </c>
      <c r="H6" s="4">
        <f>'[1]Лицевые счета домов свод'!H1702</f>
        <v>167400.89000000004</v>
      </c>
      <c r="I6" s="4">
        <f>'[1]Лицевые счета домов свод'!I1702</f>
        <v>125539.73999999999</v>
      </c>
      <c r="J6" s="4">
        <f>'[1]Лицевые счета домов свод'!J1702</f>
        <v>12612.350000000064</v>
      </c>
      <c r="K6" s="4">
        <f>'[1]Лицевые счета домов свод'!K1702</f>
        <v>20905.58999999994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свод'!E1703</f>
        <v>0</v>
      </c>
      <c r="F7" s="4">
        <f>'[1]Лицевые счета домов свод'!F1703</f>
        <v>-52034.49</v>
      </c>
      <c r="G7" s="4">
        <f>'[1]Лицевые счета домов свод'!G1703</f>
        <v>0</v>
      </c>
      <c r="H7" s="4">
        <f>'[1]Лицевые счета домов свод'!H1703</f>
        <v>0</v>
      </c>
      <c r="I7" s="4">
        <f>'[1]Лицевые счета домов свод'!I1703</f>
        <v>0</v>
      </c>
      <c r="J7" s="4">
        <f>'[1]Лицевые счета домов свод'!J1703</f>
        <v>-52034.49</v>
      </c>
      <c r="K7" s="4">
        <f>'[1]Лицевые счета домов свод'!K1703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свод'!E1704</f>
        <v>0</v>
      </c>
      <c r="F8" s="4">
        <f>'[1]Лицевые счета домов свод'!F1704</f>
        <v>0</v>
      </c>
      <c r="G8" s="4">
        <f>'[1]Лицевые счета домов свод'!G1704</f>
        <v>0</v>
      </c>
      <c r="H8" s="4">
        <f>'[1]Лицевые счета домов свод'!H1704</f>
        <v>0</v>
      </c>
      <c r="I8" s="4">
        <f>'[1]Лицевые счета домов свод'!I1704</f>
        <v>0</v>
      </c>
      <c r="J8" s="4">
        <f>'[1]Лицевые счета домов свод'!J1704</f>
        <v>0</v>
      </c>
      <c r="K8" s="4">
        <f>'[1]Лицевые счета домов свод'!K1704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свод'!E1705</f>
        <v>-0.61</v>
      </c>
      <c r="F9" s="4">
        <f>'[1]Лицевые счета домов свод'!F1705</f>
        <v>12181.93</v>
      </c>
      <c r="G9" s="4">
        <f>'[1]Лицевые счета домов свод'!G1705</f>
        <v>2180.08</v>
      </c>
      <c r="H9" s="4">
        <f>'[1]Лицевые счета домов свод'!H1705</f>
        <v>2182</v>
      </c>
      <c r="I9" s="4">
        <f>'[1]Лицевые счета домов свод'!I1705</f>
        <v>0</v>
      </c>
      <c r="J9" s="4">
        <f>'[1]Лицевые счета домов свод'!J1705</f>
        <v>14363.93</v>
      </c>
      <c r="K9" s="4">
        <f>'[1]Лицевые счета домов свод'!K1705</f>
        <v>-2.5300000000002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свод'!E1706</f>
        <v>0</v>
      </c>
      <c r="F10" s="4">
        <f>'[1]Лицевые счета домов свод'!F1706</f>
        <v>9193.17</v>
      </c>
      <c r="G10" s="4">
        <f>'[1]Лицевые счета домов свод'!G1706</f>
        <v>0</v>
      </c>
      <c r="H10" s="4">
        <f>'[1]Лицевые счета домов свод'!H1706</f>
        <v>0</v>
      </c>
      <c r="I10" s="4">
        <f>'[1]Лицевые счета домов свод'!I1706</f>
        <v>0</v>
      </c>
      <c r="J10" s="4">
        <f>'[1]Лицевые счета домов свод'!J1706</f>
        <v>9193.17</v>
      </c>
      <c r="K10" s="4">
        <f>'[1]Лицевые счета домов свод'!K1706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свод'!E1707</f>
        <v>0</v>
      </c>
      <c r="F11" s="4">
        <f>'[1]Лицевые счета домов свод'!F1707</f>
        <v>0</v>
      </c>
      <c r="G11" s="4">
        <f>'[1]Лицевые счета домов свод'!G1707</f>
        <v>0</v>
      </c>
      <c r="H11" s="4">
        <f>'[1]Лицевые счета домов свод'!H1707</f>
        <v>0</v>
      </c>
      <c r="I11" s="4">
        <f>'[1]Лицевые счета домов свод'!I1707</f>
        <v>0</v>
      </c>
      <c r="J11" s="4">
        <f>'[1]Лицевые счета домов свод'!J1707</f>
        <v>0</v>
      </c>
      <c r="K11" s="4">
        <f>'[1]Лицевые счета домов свод'!K1707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22002.97</v>
      </c>
      <c r="F12" s="4">
        <f>SUM(F6:F11)</f>
        <v>-59908.19</v>
      </c>
      <c r="G12" s="4">
        <f>SUM(G6:G11)</f>
        <v>168482.97999999998</v>
      </c>
      <c r="H12" s="4">
        <f>SUM(H6:H11)</f>
        <v>169582.89000000004</v>
      </c>
      <c r="I12" s="4">
        <f>SUM(I6:I11)</f>
        <v>125539.73999999999</v>
      </c>
      <c r="J12" s="4">
        <f>SUM(J6:J11)</f>
        <v>-15865.039999999935</v>
      </c>
      <c r="K12" s="4">
        <f>SUM(K6:K11)</f>
        <v>20903.05999999994</v>
      </c>
      <c r="L12" s="3"/>
    </row>
    <row r="13" spans="1:12" s="2" customFormat="1" ht="14.25" customHeight="1" hidden="1">
      <c r="A13" s="3"/>
      <c r="B13" s="3"/>
      <c r="C13" s="3"/>
      <c r="D13" s="8" t="s">
        <v>23</v>
      </c>
      <c r="E13" s="4">
        <f>'[1]Лицевые счета домов свод'!E1709</f>
        <v>6613.65</v>
      </c>
      <c r="F13" s="4">
        <f>'[1]Лицевые счета домов свод'!F1709</f>
        <v>-124397.89</v>
      </c>
      <c r="G13" s="4">
        <f>'[1]Лицевые счета домов свод'!G1709</f>
        <v>21919.930000000004</v>
      </c>
      <c r="H13" s="4">
        <f>'[1]Лицевые счета домов свод'!H1709</f>
        <v>22105.17</v>
      </c>
      <c r="I13" s="4">
        <f>'[1]Лицевые счета домов свод'!I1709</f>
        <v>70609.16</v>
      </c>
      <c r="J13" s="4">
        <f>'[1]Лицевые счета домов свод'!J1709</f>
        <v>-172901.88</v>
      </c>
      <c r="K13" s="4">
        <f>'[1]Лицевые счета домов свод'!K1709</f>
        <v>6428.410000000006</v>
      </c>
      <c r="L13" s="3"/>
    </row>
    <row r="14" spans="1:12" s="2" customFormat="1" ht="34.5" customHeight="1" hidden="1">
      <c r="A14" s="3"/>
      <c r="B14" s="3"/>
      <c r="C14" s="3"/>
      <c r="D14" s="8" t="s">
        <v>24</v>
      </c>
      <c r="E14" s="4">
        <f>'[1]Лицевые счета домов свод'!E1710</f>
        <v>8524.4</v>
      </c>
      <c r="F14" s="4">
        <f>'[1]Лицевые счета домов свод'!F1710</f>
        <v>-8529.64</v>
      </c>
      <c r="G14" s="4">
        <f>'[1]Лицевые счета домов свод'!G1710</f>
        <v>66655.44</v>
      </c>
      <c r="H14" s="4">
        <f>'[1]Лицевые счета домов свод'!H1710</f>
        <v>67226.45999999999</v>
      </c>
      <c r="I14" s="4">
        <f>'[1]Лицевые счета домов свод'!I1710</f>
        <v>66655.44</v>
      </c>
      <c r="J14" s="4">
        <f>'[1]Лицевые счета домов свод'!J1710</f>
        <v>-7958.620000000003</v>
      </c>
      <c r="K14" s="4">
        <f>'[1]Лицевые счета домов свод'!K1710</f>
        <v>7953.379999999995</v>
      </c>
      <c r="L14" s="3"/>
    </row>
    <row r="15" spans="1:12" s="2" customFormat="1" ht="28.5" customHeight="1" hidden="1">
      <c r="A15" s="3"/>
      <c r="B15" s="3"/>
      <c r="C15" s="3"/>
      <c r="D15" s="8" t="s">
        <v>25</v>
      </c>
      <c r="E15" s="4">
        <f>'[1]Лицевые счета домов свод'!E1711</f>
        <v>1295.68</v>
      </c>
      <c r="F15" s="4">
        <f>'[1]Лицевые счета домов свод'!F1711</f>
        <v>19964.75</v>
      </c>
      <c r="G15" s="4">
        <f>'[1]Лицевые счета домов свод'!G1711</f>
        <v>20782.07</v>
      </c>
      <c r="H15" s="4">
        <f>'[1]Лицевые счета домов свод'!H1711</f>
        <v>20959.78</v>
      </c>
      <c r="I15" s="4">
        <f>'[1]Лицевые счета домов свод'!I1711</f>
        <v>16115</v>
      </c>
      <c r="J15" s="4">
        <f>'[1]Лицевые счета домов свод'!J1711</f>
        <v>24809.53</v>
      </c>
      <c r="K15" s="4">
        <f>'[1]Лицевые счета домов свод'!K1711</f>
        <v>1117.9700000000028</v>
      </c>
      <c r="L15" s="3"/>
    </row>
    <row r="16" spans="1:12" s="2" customFormat="1" ht="28.5" customHeight="1" hidden="1">
      <c r="A16" s="3"/>
      <c r="B16" s="3"/>
      <c r="C16" s="3"/>
      <c r="D16" s="8" t="s">
        <v>26</v>
      </c>
      <c r="E16" s="4">
        <f>'[1]Лицевые счета домов свод'!E1712</f>
        <v>448.35</v>
      </c>
      <c r="F16" s="4">
        <f>'[1]Лицевые счета домов свод'!F1712</f>
        <v>1053.598</v>
      </c>
      <c r="G16" s="4">
        <f>'[1]Лицевые счета домов свод'!G1712</f>
        <v>16699.89</v>
      </c>
      <c r="H16" s="4">
        <f>'[1]Лицевые счета домов свод'!H1712</f>
        <v>16842.589999999997</v>
      </c>
      <c r="I16" s="4">
        <f>'[1]Лицевые счета домов свод'!I1712</f>
        <v>14630.759999999998</v>
      </c>
      <c r="J16" s="4">
        <f>'[1]Лицевые счета домов свод'!J1712</f>
        <v>3265.427999999999</v>
      </c>
      <c r="K16" s="4">
        <f>'[1]Лицевые счета домов свод'!K1712</f>
        <v>305.65000000000015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свод'!E1713</f>
        <v>543.86</v>
      </c>
      <c r="F17" s="4">
        <f>'[1]Лицевые счета домов свод'!F1713</f>
        <v>12036.300000000001</v>
      </c>
      <c r="G17" s="4">
        <f>'[1]Лицевые счета домов свод'!G1713</f>
        <v>3414.1800000000003</v>
      </c>
      <c r="H17" s="4">
        <f>'[1]Лицевые счета домов свод'!H1713</f>
        <v>3443.3599999999997</v>
      </c>
      <c r="I17" s="4">
        <f>'[1]Лицевые счета домов свод'!I1713</f>
        <v>123.11</v>
      </c>
      <c r="J17" s="4">
        <f>'[1]Лицевые счета домов свод'!J1713</f>
        <v>15356.55</v>
      </c>
      <c r="K17" s="4">
        <f>'[1]Лицевые счета домов свод'!K1713</f>
        <v>514.6800000000007</v>
      </c>
      <c r="L17" s="3"/>
    </row>
    <row r="18" spans="1:12" s="2" customFormat="1" ht="31.5" customHeight="1" hidden="1">
      <c r="A18" s="3"/>
      <c r="B18" s="3"/>
      <c r="C18" s="3"/>
      <c r="D18" s="8" t="s">
        <v>28</v>
      </c>
      <c r="E18" s="4">
        <f>'[1]Лицевые счета домов свод'!E1714</f>
        <v>17.78</v>
      </c>
      <c r="F18" s="4">
        <f>'[1]Лицевые счета домов свод'!F1714</f>
        <v>406.28</v>
      </c>
      <c r="G18" s="4">
        <f>'[1]Лицевые счета домов свод'!G1714</f>
        <v>111.38999999999997</v>
      </c>
      <c r="H18" s="4">
        <f>'[1]Лицевые счета домов свод'!H1714</f>
        <v>112.30999999999999</v>
      </c>
      <c r="I18" s="4">
        <f>'[1]Лицевые счета домов свод'!I1714</f>
        <v>0</v>
      </c>
      <c r="J18" s="4">
        <f>'[1]Лицевые счета домов свод'!J1714</f>
        <v>518.5899999999999</v>
      </c>
      <c r="K18" s="4">
        <f>'[1]Лицевые счета домов свод'!K1714</f>
        <v>16.859999999999985</v>
      </c>
      <c r="L18" s="3"/>
    </row>
    <row r="19" spans="1:12" s="2" customFormat="1" ht="43.5" customHeight="1" hidden="1">
      <c r="A19" s="3"/>
      <c r="B19" s="3"/>
      <c r="C19" s="3"/>
      <c r="D19" s="8" t="s">
        <v>29</v>
      </c>
      <c r="E19" s="4">
        <f>'[1]Лицевые счета домов свод'!E1715</f>
        <v>3633.02</v>
      </c>
      <c r="F19" s="4">
        <f>'[1]Лицевые счета домов свод'!F1715</f>
        <v>-3633.02</v>
      </c>
      <c r="G19" s="4">
        <f>'[1]Лицевые счета домов свод'!G1715</f>
        <v>35115.11000000001</v>
      </c>
      <c r="H19" s="4">
        <f>'[1]Лицевые счета домов свод'!H1715</f>
        <v>35416.38</v>
      </c>
      <c r="I19" s="4">
        <f>'[1]Лицевые счета домов свод'!I1715</f>
        <v>35115.11000000001</v>
      </c>
      <c r="J19" s="4">
        <f>'[1]Лицевые счета домов свод'!J1715</f>
        <v>-3331.75000000001</v>
      </c>
      <c r="K19" s="4">
        <f>'[1]Лицевые счета домов свод'!K1715</f>
        <v>3331.7500000000064</v>
      </c>
      <c r="L19" s="3"/>
    </row>
    <row r="20" spans="1:12" s="2" customFormat="1" ht="21.75" customHeight="1" hidden="1">
      <c r="A20" s="3"/>
      <c r="B20" s="3"/>
      <c r="C20" s="3"/>
      <c r="D20" s="8" t="s">
        <v>30</v>
      </c>
      <c r="E20" s="4">
        <f>'[1]Лицевые счета домов свод'!E1716</f>
        <v>3666.83</v>
      </c>
      <c r="F20" s="4">
        <f>'[1]Лицевые счета домов свод'!F1716</f>
        <v>-4286.41</v>
      </c>
      <c r="G20" s="4">
        <f>'[1]Лицевые счета домов свод'!G1716</f>
        <v>23008.699999999997</v>
      </c>
      <c r="H20" s="4">
        <f>'[1]Лицевые счета домов свод'!H1716</f>
        <v>23205.429999999997</v>
      </c>
      <c r="I20" s="4">
        <f>'[1]Лицевые счета домов свод'!I1716</f>
        <v>22658.41056</v>
      </c>
      <c r="J20" s="4">
        <f>'[1]Лицевые счета домов свод'!J1716</f>
        <v>-3739.390560000006</v>
      </c>
      <c r="K20" s="4">
        <f>'[1]Лицевые счета домов свод'!K1716</f>
        <v>3470.100000000004</v>
      </c>
      <c r="L20" s="3"/>
    </row>
    <row r="21" spans="1:12" s="2" customFormat="1" ht="29.25" customHeight="1" hidden="1">
      <c r="A21" s="3"/>
      <c r="B21" s="3"/>
      <c r="C21" s="3"/>
      <c r="D21" s="8" t="s">
        <v>31</v>
      </c>
      <c r="E21" s="4">
        <f>'[1]Лицевые счета домов свод'!E1717</f>
        <v>484.89</v>
      </c>
      <c r="F21" s="4">
        <f>'[1]Лицевые счета домов свод'!F1717</f>
        <v>-40318.07</v>
      </c>
      <c r="G21" s="4">
        <f>'[1]Лицевые счета домов свод'!G1717</f>
        <v>3043.0199999999995</v>
      </c>
      <c r="H21" s="4">
        <f>'[1]Лицевые счета домов свод'!H1717</f>
        <v>3069.2200000000003</v>
      </c>
      <c r="I21" s="4">
        <f>'[1]Лицевые счета домов свод'!I1717</f>
        <v>4043.55</v>
      </c>
      <c r="J21" s="4">
        <f>'[1]Лицевые счета домов свод'!J1717</f>
        <v>-41292.4</v>
      </c>
      <c r="K21" s="4">
        <f>'[1]Лицевые счета домов свод'!K1717</f>
        <v>458.6899999999994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25228.46</v>
      </c>
      <c r="F22" s="4">
        <f>SUM(F13:F21)</f>
        <v>-147704.102</v>
      </c>
      <c r="G22" s="4">
        <f>SUM(G13:G21)</f>
        <v>190749.73</v>
      </c>
      <c r="H22" s="4">
        <f>SUM(H13:H21)</f>
        <v>192380.69999999995</v>
      </c>
      <c r="I22" s="9">
        <f>SUM(I13:I21)</f>
        <v>229950.54056</v>
      </c>
      <c r="J22" s="9">
        <f>SUM(J13:J21)</f>
        <v>-185273.94256000002</v>
      </c>
      <c r="K22" s="4">
        <f>SUM(K13:K21)</f>
        <v>23597.490000000013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свод'!E1719</f>
        <v>6665.22</v>
      </c>
      <c r="F23" s="4">
        <f>'[1]Лицевые счета домов свод'!F1719</f>
        <v>-6662.25</v>
      </c>
      <c r="G23" s="4">
        <f>'[1]Лицевые счета домов свод'!G1719</f>
        <v>44967.15</v>
      </c>
      <c r="H23" s="4">
        <f>'[1]Лицевые счета домов свод'!H1719</f>
        <v>48153.89</v>
      </c>
      <c r="I23" s="4">
        <f>'[1]Лицевые счета домов свод'!I1719</f>
        <v>44967.15</v>
      </c>
      <c r="J23" s="4">
        <f>'[1]Лицевые счета домов свод'!J1719</f>
        <v>-3475.510000000002</v>
      </c>
      <c r="K23" s="4">
        <f>'[1]Лицевые счета домов свод'!K1719</f>
        <v>3478.480000000003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свод'!E1720</f>
        <v>1160.53</v>
      </c>
      <c r="F24" s="4">
        <f>'[1]Лицевые счета домов свод'!F1720</f>
        <v>-554.7</v>
      </c>
      <c r="G24" s="4">
        <f>'[1]Лицевые счета домов свод'!G1720</f>
        <v>2127.69</v>
      </c>
      <c r="H24" s="4">
        <f>'[1]Лицевые счета домов свод'!H1720</f>
        <v>1784.6499999999999</v>
      </c>
      <c r="I24" s="4">
        <f>'[1]Лицевые счета домов свод'!I1720</f>
        <v>2127.69</v>
      </c>
      <c r="J24" s="4">
        <f>'[1]Лицевые счета домов свод'!J1720</f>
        <v>-897.7400000000002</v>
      </c>
      <c r="K24" s="4">
        <f>'[1]Лицевые счета домов свод'!K1720</f>
        <v>1503.5700000000004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свод'!E1721</f>
        <v>3884.45</v>
      </c>
      <c r="F25" s="4">
        <f>'[1]Лицевые счета домов свод'!F1721</f>
        <v>-33344.86</v>
      </c>
      <c r="G25" s="4">
        <f>'[1]Лицевые счета домов свод'!G1721</f>
        <v>0</v>
      </c>
      <c r="H25" s="4">
        <f>'[1]Лицевые счета домов свод'!H1721</f>
        <v>0</v>
      </c>
      <c r="I25" s="4">
        <f>'[1]Лицевые счета домов свод'!I1721</f>
        <v>0</v>
      </c>
      <c r="J25" s="4">
        <f>'[1]Лицевые счета домов свод'!J1721</f>
        <v>-33344.86</v>
      </c>
      <c r="K25" s="4">
        <f>'[1]Лицевые счета домов свод'!K1721</f>
        <v>3884.45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свод'!E1722</f>
        <v>1557.99</v>
      </c>
      <c r="F26" s="4">
        <f>'[1]Лицевые счета домов свод'!F1722</f>
        <v>-1557.99</v>
      </c>
      <c r="G26" s="4">
        <f>'[1]Лицевые счета домов свод'!G1722</f>
        <v>6309.5</v>
      </c>
      <c r="H26" s="4">
        <f>'[1]Лицевые счета домов свод'!H1722</f>
        <v>6231.21</v>
      </c>
      <c r="I26" s="4">
        <f>'[1]Лицевые счета домов свод'!I1722</f>
        <v>6309.5</v>
      </c>
      <c r="J26" s="4">
        <f>'[1]Лицевые счета домов свод'!J1722</f>
        <v>-1636.2799999999995</v>
      </c>
      <c r="K26" s="4">
        <f>'[1]Лицевые счета домов свод'!K1722</f>
        <v>1636.2799999999995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свод'!E1723</f>
        <v>9667.88</v>
      </c>
      <c r="F27" s="4">
        <f>'[1]Лицевые счета домов свод'!F1723</f>
        <v>-9667.88</v>
      </c>
      <c r="G27" s="4">
        <f>'[1]Лицевые счета домов свод'!G1723</f>
        <v>69768.22</v>
      </c>
      <c r="H27" s="4">
        <f>'[1]Лицевые счета домов свод'!H1723</f>
        <v>70105.84999999999</v>
      </c>
      <c r="I27" s="4">
        <f>'[1]Лицевые счета домов свод'!I1723</f>
        <v>69768.22</v>
      </c>
      <c r="J27" s="4">
        <f>'[1]Лицевые счета домов свод'!J1723</f>
        <v>-9330.250000000011</v>
      </c>
      <c r="K27" s="4">
        <f>'[1]Лицевые счета домов свод'!K1723</f>
        <v>9330.250000000018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свод'!E1724</f>
        <v>12208.17</v>
      </c>
      <c r="F28" s="4">
        <f>'[1]Лицевые счета домов свод'!F1724</f>
        <v>-12208.17</v>
      </c>
      <c r="G28" s="4">
        <f>'[1]Лицевые счета домов свод'!G1724</f>
        <v>92777.14999999998</v>
      </c>
      <c r="H28" s="4">
        <f>'[1]Лицевые счета домов свод'!H1724</f>
        <v>93299.56000000001</v>
      </c>
      <c r="I28" s="4">
        <f>'[1]Лицевые счета домов свод'!I1724</f>
        <v>92777.14999999998</v>
      </c>
      <c r="J28" s="4">
        <f>'[1]Лицевые счета домов свод'!J1724</f>
        <v>-11685.759999999964</v>
      </c>
      <c r="K28" s="4">
        <f>'[1]Лицевые счета домов свод'!K1724</f>
        <v>11685.759999999964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свод'!E1725</f>
        <v>9672.45</v>
      </c>
      <c r="F29" s="4">
        <f>'[1]Лицевые счета домов свод'!F1725</f>
        <v>-9672.45</v>
      </c>
      <c r="G29" s="4">
        <f>'[1]Лицевые счета домов свод'!G1725</f>
        <v>72737.61</v>
      </c>
      <c r="H29" s="4">
        <f>'[1]Лицевые счета домов свод'!H1725</f>
        <v>73100.66</v>
      </c>
      <c r="I29" s="4">
        <f>'[1]Лицевые счета домов свод'!I1725</f>
        <v>71796.39</v>
      </c>
      <c r="J29" s="4">
        <f>'[1]Лицевые счета домов свод'!J1725</f>
        <v>-8368.179999999997</v>
      </c>
      <c r="K29" s="4">
        <f>'[1]Лицевые счета домов свод'!K1725</f>
        <v>9309.399999999996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свод'!E1726</f>
        <v>-1556.98</v>
      </c>
      <c r="F30" s="4">
        <f>'[1]Лицевые счета домов свод'!F1726</f>
        <v>1556.98</v>
      </c>
      <c r="G30" s="4">
        <f>'[1]Лицевые счета домов свод'!G1726</f>
        <v>9611.470000000001</v>
      </c>
      <c r="H30" s="4">
        <f>'[1]Лицевые счета домов свод'!H1726</f>
        <v>8639.02</v>
      </c>
      <c r="I30" s="4">
        <f>'[1]Лицевые счета домов свод'!I1726</f>
        <v>9611.470000000001</v>
      </c>
      <c r="J30" s="4">
        <f>'[1]Лицевые счета домов свод'!J1726</f>
        <v>584.5299999999988</v>
      </c>
      <c r="K30" s="4">
        <f>'[1]Лицевые счета домов свод'!K1726</f>
        <v>-584.5299999999988</v>
      </c>
      <c r="L30" s="3"/>
    </row>
    <row r="31" spans="1:12" s="2" customFormat="1" ht="12.75" hidden="1">
      <c r="A31" s="3"/>
      <c r="B31" s="3"/>
      <c r="C31" s="3"/>
      <c r="D31" s="3" t="s">
        <v>41</v>
      </c>
      <c r="E31" s="4">
        <f>'[1]Лицевые счета домов свод'!E1727</f>
        <v>0</v>
      </c>
      <c r="F31" s="4">
        <f>'[1]Лицевые счета домов свод'!F1727</f>
        <v>0</v>
      </c>
      <c r="G31" s="4">
        <f>'[1]Лицевые счета домов свод'!G1727</f>
        <v>2413.6800000000003</v>
      </c>
      <c r="H31" s="4">
        <f>'[1]Лицевые счета домов свод'!H1727</f>
        <v>2288.17</v>
      </c>
      <c r="I31" s="4">
        <f>'[1]Лицевые счета домов свод'!I1727</f>
        <v>2413.6800000000003</v>
      </c>
      <c r="J31" s="4">
        <f>'[1]Лицевые счета домов свод'!J1727</f>
        <v>-125.51000000000022</v>
      </c>
      <c r="K31" s="4">
        <f>'[1]Лицевые счета домов свод'!K1727</f>
        <v>125.51000000000022</v>
      </c>
      <c r="L31" s="3"/>
    </row>
    <row r="32" spans="1:12" s="2" customFormat="1" ht="12.75" hidden="1">
      <c r="A32" s="3"/>
      <c r="B32" s="3"/>
      <c r="C32" s="3"/>
      <c r="D32" s="3" t="s">
        <v>42</v>
      </c>
      <c r="E32" s="4">
        <f>'[1]Лицевые счета домов свод'!E1728</f>
        <v>0</v>
      </c>
      <c r="F32" s="4">
        <f>'[1]Лицевые счета домов свод'!F1728</f>
        <v>0</v>
      </c>
      <c r="G32" s="4">
        <f>'[1]Лицевые счета домов свод'!G1728</f>
        <v>9301.92</v>
      </c>
      <c r="H32" s="4">
        <f>'[1]Лицевые счета домов свод'!H1728</f>
        <v>8782.57</v>
      </c>
      <c r="I32" s="4">
        <f>'[1]Лицевые счета домов свод'!I1728</f>
        <v>9186.17</v>
      </c>
      <c r="J32" s="4">
        <f>'[1]Лицевые счета домов свод'!J1728</f>
        <v>-403.60000000000036</v>
      </c>
      <c r="K32" s="4">
        <f>'[1]Лицевые счета домов свод'!K1728</f>
        <v>519.3500000000004</v>
      </c>
      <c r="L32" s="3"/>
    </row>
    <row r="33" spans="1:12" s="2" customFormat="1" ht="12.75">
      <c r="A33" s="3">
        <v>43</v>
      </c>
      <c r="B33" s="5" t="s">
        <v>14</v>
      </c>
      <c r="C33" s="7">
        <v>24</v>
      </c>
      <c r="D33" s="3"/>
      <c r="E33" s="4">
        <f>SUM(E23:E32)+E12+E22</f>
        <v>90491.14</v>
      </c>
      <c r="F33" s="4">
        <f>SUM(F23:F32)+F12+F22</f>
        <v>-279723.61199999996</v>
      </c>
      <c r="G33" s="4">
        <f>SUM(G23:G32)+G12+G22</f>
        <v>669247.1</v>
      </c>
      <c r="H33" s="4">
        <f>SUM(H23:H32)+H12+H22</f>
        <v>674349.17</v>
      </c>
      <c r="I33" s="4">
        <f>SUM(I23:I32)+I12+I22</f>
        <v>664447.70056</v>
      </c>
      <c r="J33" s="4">
        <f>SUM(J23:J32)+J12+J22</f>
        <v>-269822.14255999995</v>
      </c>
      <c r="K33" s="4">
        <f>SUM(K23:K32)+K12+K22</f>
        <v>85389.06999999993</v>
      </c>
      <c r="L33" s="5" t="s">
        <v>15</v>
      </c>
    </row>
    <row r="34" s="2" customFormat="1" ht="12.75"/>
    <row r="35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="80" zoomScaleNormal="80" workbookViewId="0" topLeftCell="A1">
      <selection activeCell="G41" sqref="G41"/>
    </sheetView>
  </sheetViews>
  <sheetFormatPr defaultColWidth="12.57421875" defaultRowHeight="12.75"/>
  <cols>
    <col min="1" max="1" width="8.7109375" style="0" customWidth="1"/>
    <col min="2" max="2" width="34.8515625" style="1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1" t="s">
        <v>43</v>
      </c>
      <c r="B1" s="11"/>
      <c r="C1" s="11"/>
      <c r="D1" s="11"/>
      <c r="E1" s="11"/>
    </row>
    <row r="2" spans="1:5" s="2" customFormat="1" ht="12.75">
      <c r="A2" s="12" t="s">
        <v>1</v>
      </c>
      <c r="B2" s="12" t="s">
        <v>44</v>
      </c>
      <c r="C2" s="11" t="s">
        <v>2</v>
      </c>
      <c r="D2" s="11" t="s">
        <v>45</v>
      </c>
      <c r="E2" s="11" t="s">
        <v>46</v>
      </c>
    </row>
    <row r="3" spans="1:5" s="2" customFormat="1" ht="12.75">
      <c r="A3" s="5">
        <v>1</v>
      </c>
      <c r="B3" s="13" t="s">
        <v>47</v>
      </c>
      <c r="C3" s="5" t="s">
        <v>48</v>
      </c>
      <c r="D3" s="5" t="s">
        <v>49</v>
      </c>
      <c r="E3" s="5">
        <v>14492.91</v>
      </c>
    </row>
    <row r="4" spans="1:5" s="2" customFormat="1" ht="12.75">
      <c r="A4" s="5">
        <v>2</v>
      </c>
      <c r="B4" s="13" t="s">
        <v>47</v>
      </c>
      <c r="C4" s="5" t="s">
        <v>48</v>
      </c>
      <c r="D4" s="12" t="s">
        <v>50</v>
      </c>
      <c r="E4" s="12">
        <v>3554.46</v>
      </c>
    </row>
    <row r="5" spans="1:5" s="2" customFormat="1" ht="12.75" hidden="1">
      <c r="A5" s="5">
        <v>3</v>
      </c>
      <c r="B5" s="12"/>
      <c r="C5" s="12"/>
      <c r="D5" s="12"/>
      <c r="E5" s="12"/>
    </row>
    <row r="6" spans="1:5" s="2" customFormat="1" ht="12.75" hidden="1">
      <c r="A6" s="5">
        <v>4</v>
      </c>
      <c r="B6" s="12"/>
      <c r="C6" s="12"/>
      <c r="D6" s="12"/>
      <c r="E6" s="12"/>
    </row>
    <row r="7" spans="1:5" s="2" customFormat="1" ht="12.75" hidden="1">
      <c r="A7" s="5">
        <v>5</v>
      </c>
      <c r="B7" s="6"/>
      <c r="C7" s="5"/>
      <c r="D7" s="5"/>
      <c r="E7" s="5"/>
    </row>
    <row r="8" spans="1:5" s="2" customFormat="1" ht="12.75" hidden="1">
      <c r="A8" s="5"/>
      <c r="B8" s="6" t="s">
        <v>51</v>
      </c>
      <c r="C8" s="5"/>
      <c r="D8" s="5"/>
      <c r="E8" s="5">
        <f>E4+E5+E6+E3+E7</f>
        <v>18047.37</v>
      </c>
    </row>
    <row r="9" spans="1:5" s="2" customFormat="1" ht="12.75" hidden="1">
      <c r="A9" s="3"/>
      <c r="B9" s="8"/>
      <c r="C9" s="3"/>
      <c r="D9" s="3"/>
      <c r="E9" s="3"/>
    </row>
    <row r="10" spans="1:5" s="15" customFormat="1" ht="12.75">
      <c r="A10" s="14" t="s">
        <v>52</v>
      </c>
      <c r="B10" s="14"/>
      <c r="C10" s="14"/>
      <c r="D10" s="14"/>
      <c r="E10" s="14"/>
    </row>
    <row r="11" spans="1:5" s="2" customFormat="1" ht="12.75">
      <c r="A11" s="12" t="s">
        <v>1</v>
      </c>
      <c r="B11" s="12" t="s">
        <v>44</v>
      </c>
      <c r="C11" s="11" t="s">
        <v>2</v>
      </c>
      <c r="D11" s="11" t="s">
        <v>45</v>
      </c>
      <c r="E11" s="11" t="s">
        <v>46</v>
      </c>
    </row>
    <row r="12" spans="1:5" s="2" customFormat="1" ht="12.75">
      <c r="A12" s="5">
        <v>1</v>
      </c>
      <c r="B12" s="6" t="s">
        <v>53</v>
      </c>
      <c r="C12" s="5" t="s">
        <v>48</v>
      </c>
      <c r="D12" s="5" t="s">
        <v>54</v>
      </c>
      <c r="E12" s="5">
        <v>11715.16</v>
      </c>
    </row>
    <row r="13" spans="1:5" s="2" customFormat="1" ht="12.75" hidden="1">
      <c r="A13" s="5">
        <v>2</v>
      </c>
      <c r="B13" s="12"/>
      <c r="C13" s="12"/>
      <c r="D13" s="12"/>
      <c r="E13" s="12"/>
    </row>
    <row r="14" spans="1:5" s="2" customFormat="1" ht="12.75" hidden="1">
      <c r="A14" s="5">
        <v>3</v>
      </c>
      <c r="B14" s="12"/>
      <c r="C14" s="12"/>
      <c r="D14" s="12"/>
      <c r="E14" s="12"/>
    </row>
    <row r="15" spans="1:5" s="2" customFormat="1" ht="12.75" hidden="1">
      <c r="A15" s="5">
        <v>4</v>
      </c>
      <c r="B15" s="12"/>
      <c r="C15" s="12"/>
      <c r="D15" s="12"/>
      <c r="E15" s="12"/>
    </row>
    <row r="16" spans="1:5" s="2" customFormat="1" ht="12.75" hidden="1">
      <c r="A16" s="5">
        <v>5</v>
      </c>
      <c r="B16" s="6"/>
      <c r="C16" s="5"/>
      <c r="D16" s="5"/>
      <c r="E16" s="5"/>
    </row>
    <row r="17" spans="1:5" s="2" customFormat="1" ht="12.75" hidden="1">
      <c r="A17" s="5"/>
      <c r="B17" s="6" t="s">
        <v>51</v>
      </c>
      <c r="C17" s="5"/>
      <c r="D17" s="5"/>
      <c r="E17" s="5">
        <f>E13+E14+E15+E12+E16</f>
        <v>11715.16</v>
      </c>
    </row>
    <row r="18" spans="1:5" s="2" customFormat="1" ht="12.75" hidden="1">
      <c r="A18" s="3"/>
      <c r="B18" s="8"/>
      <c r="C18" s="3"/>
      <c r="D18" s="3"/>
      <c r="E18" s="3"/>
    </row>
    <row r="19" spans="1:5" s="15" customFormat="1" ht="12.75">
      <c r="A19" s="14" t="s">
        <v>55</v>
      </c>
      <c r="B19" s="14"/>
      <c r="C19" s="14"/>
      <c r="D19" s="14"/>
      <c r="E19" s="14"/>
    </row>
    <row r="20" spans="1:5" s="2" customFormat="1" ht="12.75">
      <c r="A20" s="12" t="s">
        <v>1</v>
      </c>
      <c r="B20" s="12" t="s">
        <v>44</v>
      </c>
      <c r="C20" s="11" t="s">
        <v>2</v>
      </c>
      <c r="D20" s="11" t="s">
        <v>45</v>
      </c>
      <c r="E20" s="11" t="s">
        <v>46</v>
      </c>
    </row>
    <row r="21" spans="1:5" s="2" customFormat="1" ht="12.75">
      <c r="A21" s="5">
        <v>1</v>
      </c>
      <c r="B21" s="13" t="s">
        <v>53</v>
      </c>
      <c r="C21" s="5" t="s">
        <v>48</v>
      </c>
      <c r="D21" s="5" t="s">
        <v>56</v>
      </c>
      <c r="E21" s="5">
        <v>22599.07</v>
      </c>
    </row>
    <row r="22" spans="1:5" s="2" customFormat="1" ht="12.75" hidden="1">
      <c r="A22" s="5">
        <v>2</v>
      </c>
      <c r="B22" s="12"/>
      <c r="C22" s="12"/>
      <c r="D22" s="12"/>
      <c r="E22" s="12"/>
    </row>
    <row r="23" spans="1:5" s="2" customFormat="1" ht="12.75" hidden="1">
      <c r="A23" s="5">
        <v>3</v>
      </c>
      <c r="B23" s="12"/>
      <c r="C23" s="12"/>
      <c r="D23" s="12"/>
      <c r="E23" s="12"/>
    </row>
    <row r="24" spans="1:5" s="2" customFormat="1" ht="12.75" hidden="1">
      <c r="A24" s="5">
        <v>4</v>
      </c>
      <c r="B24" s="6"/>
      <c r="C24" s="5"/>
      <c r="D24" s="5"/>
      <c r="E24" s="5"/>
    </row>
    <row r="25" spans="1:5" s="2" customFormat="1" ht="12.75" hidden="1">
      <c r="A25" s="5"/>
      <c r="B25" s="6" t="s">
        <v>51</v>
      </c>
      <c r="C25" s="5"/>
      <c r="D25" s="5"/>
      <c r="E25" s="16">
        <f>E22+E23+E21+E24</f>
        <v>22599.07</v>
      </c>
    </row>
    <row r="26" spans="1:5" s="2" customFormat="1" ht="12.75" hidden="1">
      <c r="A26" s="3"/>
      <c r="B26" s="8"/>
      <c r="C26" s="3"/>
      <c r="D26" s="3"/>
      <c r="E26" s="3"/>
    </row>
    <row r="27" spans="1:5" s="15" customFormat="1" ht="12.75">
      <c r="A27" s="14" t="s">
        <v>57</v>
      </c>
      <c r="B27" s="14"/>
      <c r="C27" s="14"/>
      <c r="D27" s="14"/>
      <c r="E27" s="14"/>
    </row>
    <row r="28" spans="1:5" s="2" customFormat="1" ht="12.75">
      <c r="A28" s="12" t="s">
        <v>1</v>
      </c>
      <c r="B28" s="12" t="s">
        <v>44</v>
      </c>
      <c r="C28" s="11" t="s">
        <v>2</v>
      </c>
      <c r="D28" s="11" t="s">
        <v>45</v>
      </c>
      <c r="E28" s="11" t="s">
        <v>46</v>
      </c>
    </row>
    <row r="29" spans="1:5" s="2" customFormat="1" ht="12.75">
      <c r="A29" s="5">
        <v>1</v>
      </c>
      <c r="B29" s="12" t="s">
        <v>53</v>
      </c>
      <c r="C29" s="12" t="s">
        <v>48</v>
      </c>
      <c r="D29" s="12" t="s">
        <v>58</v>
      </c>
      <c r="E29" s="12">
        <v>46607.17</v>
      </c>
    </row>
    <row r="30" spans="1:5" s="2" customFormat="1" ht="12.75" hidden="1">
      <c r="A30" s="5">
        <v>2</v>
      </c>
      <c r="B30" s="12"/>
      <c r="C30" s="12"/>
      <c r="D30" s="12"/>
      <c r="E30" s="12"/>
    </row>
    <row r="31" spans="1:5" s="2" customFormat="1" ht="12.75" hidden="1">
      <c r="A31" s="5">
        <v>3</v>
      </c>
      <c r="B31" s="12"/>
      <c r="C31" s="12"/>
      <c r="D31" s="12"/>
      <c r="E31" s="12"/>
    </row>
    <row r="32" spans="1:5" s="2" customFormat="1" ht="12.75" hidden="1">
      <c r="A32" s="5"/>
      <c r="B32" s="6" t="s">
        <v>51</v>
      </c>
      <c r="C32" s="5"/>
      <c r="D32" s="5"/>
      <c r="E32" s="5">
        <f>E29+E30+E31</f>
        <v>46607.17</v>
      </c>
    </row>
    <row r="33" spans="1:5" s="15" customFormat="1" ht="12.75">
      <c r="A33" s="14" t="s">
        <v>59</v>
      </c>
      <c r="B33" s="14"/>
      <c r="C33" s="14"/>
      <c r="D33" s="14"/>
      <c r="E33" s="14"/>
    </row>
    <row r="34" spans="1:5" s="2" customFormat="1" ht="12.75">
      <c r="A34" s="12" t="s">
        <v>1</v>
      </c>
      <c r="B34" s="12" t="s">
        <v>44</v>
      </c>
      <c r="C34" s="11" t="s">
        <v>2</v>
      </c>
      <c r="D34" s="11" t="s">
        <v>45</v>
      </c>
      <c r="E34" s="11" t="s">
        <v>46</v>
      </c>
    </row>
    <row r="35" spans="1:5" s="2" customFormat="1" ht="12.75">
      <c r="A35" s="5">
        <v>1</v>
      </c>
      <c r="B35" s="6" t="s">
        <v>53</v>
      </c>
      <c r="C35" s="12" t="s">
        <v>48</v>
      </c>
      <c r="D35" s="5" t="s">
        <v>60</v>
      </c>
      <c r="E35" s="5">
        <v>8756.13</v>
      </c>
    </row>
    <row r="36" spans="1:5" s="2" customFormat="1" ht="12.75" hidden="1">
      <c r="A36" s="5">
        <v>2</v>
      </c>
      <c r="B36" s="12"/>
      <c r="C36" s="12"/>
      <c r="D36" s="12"/>
      <c r="E36" s="12"/>
    </row>
    <row r="37" spans="1:5" s="2" customFormat="1" ht="12.75" hidden="1">
      <c r="A37" s="5">
        <v>3</v>
      </c>
      <c r="B37" s="13"/>
      <c r="C37" s="12"/>
      <c r="D37" s="12"/>
      <c r="E37" s="5"/>
    </row>
    <row r="38" spans="1:5" s="2" customFormat="1" ht="12.75" hidden="1">
      <c r="A38" s="5"/>
      <c r="B38" s="6" t="s">
        <v>51</v>
      </c>
      <c r="C38" s="5"/>
      <c r="D38" s="5"/>
      <c r="E38" s="5">
        <f>E36+E37+E35</f>
        <v>8756.13</v>
      </c>
    </row>
    <row r="39" spans="1:5" s="15" customFormat="1" ht="12.75">
      <c r="A39" s="14" t="s">
        <v>61</v>
      </c>
      <c r="B39" s="14"/>
      <c r="C39" s="14"/>
      <c r="D39" s="14"/>
      <c r="E39" s="14"/>
    </row>
    <row r="40" spans="1:5" s="2" customFormat="1" ht="12.75">
      <c r="A40" s="12" t="s">
        <v>1</v>
      </c>
      <c r="B40" s="12" t="s">
        <v>44</v>
      </c>
      <c r="C40" s="11" t="s">
        <v>2</v>
      </c>
      <c r="D40" s="11" t="s">
        <v>45</v>
      </c>
      <c r="E40" s="11" t="s">
        <v>46</v>
      </c>
    </row>
    <row r="41" spans="1:5" s="2" customFormat="1" ht="12.75">
      <c r="A41" s="5">
        <v>1</v>
      </c>
      <c r="B41" s="13" t="s">
        <v>62</v>
      </c>
      <c r="C41" s="12" t="s">
        <v>48</v>
      </c>
      <c r="D41" s="5"/>
      <c r="E41" s="5">
        <v>1407.58</v>
      </c>
    </row>
    <row r="42" spans="1:5" s="2" customFormat="1" ht="12.75" hidden="1">
      <c r="A42" s="5">
        <v>2</v>
      </c>
      <c r="B42" s="12"/>
      <c r="C42" s="12"/>
      <c r="D42" s="12"/>
      <c r="E42" s="12"/>
    </row>
    <row r="43" spans="1:5" s="2" customFormat="1" ht="12.75" hidden="1">
      <c r="A43" s="5">
        <v>3</v>
      </c>
      <c r="B43" s="6"/>
      <c r="C43" s="12"/>
      <c r="D43" s="12"/>
      <c r="E43" s="5"/>
    </row>
    <row r="44" spans="1:5" s="2" customFormat="1" ht="12.75" hidden="1">
      <c r="A44" s="5"/>
      <c r="B44" s="6" t="s">
        <v>51</v>
      </c>
      <c r="C44" s="5"/>
      <c r="D44" s="5"/>
      <c r="E44" s="5">
        <f>E42+E43+E41</f>
        <v>1407.58</v>
      </c>
    </row>
    <row r="45" spans="1:5" s="2" customFormat="1" ht="12.75" hidden="1">
      <c r="A45" s="3"/>
      <c r="B45" s="8"/>
      <c r="C45" s="3"/>
      <c r="D45" s="3"/>
      <c r="E45" s="3"/>
    </row>
    <row r="46" spans="1:5" s="15" customFormat="1" ht="12.75">
      <c r="A46" s="14" t="s">
        <v>63</v>
      </c>
      <c r="B46" s="14"/>
      <c r="C46" s="14"/>
      <c r="D46" s="14"/>
      <c r="E46" s="14"/>
    </row>
    <row r="47" spans="1:5" s="2" customFormat="1" ht="12.75">
      <c r="A47" s="12" t="s">
        <v>1</v>
      </c>
      <c r="B47" s="12" t="s">
        <v>44</v>
      </c>
      <c r="C47" s="11" t="s">
        <v>2</v>
      </c>
      <c r="D47" s="11" t="s">
        <v>45</v>
      </c>
      <c r="E47" s="11" t="s">
        <v>46</v>
      </c>
    </row>
    <row r="48" spans="1:5" s="2" customFormat="1" ht="12.75">
      <c r="A48" s="5">
        <v>1</v>
      </c>
      <c r="B48" s="13" t="s">
        <v>53</v>
      </c>
      <c r="C48" s="12" t="s">
        <v>48</v>
      </c>
      <c r="D48" s="5" t="s">
        <v>64</v>
      </c>
      <c r="E48" s="5">
        <v>10014.98</v>
      </c>
    </row>
    <row r="49" spans="1:5" s="2" customFormat="1" ht="12.75" hidden="1">
      <c r="A49" s="5">
        <v>2</v>
      </c>
      <c r="B49" s="12"/>
      <c r="C49" s="12"/>
      <c r="D49" s="12"/>
      <c r="E49" s="12"/>
    </row>
    <row r="50" spans="1:5" s="2" customFormat="1" ht="12.75" hidden="1">
      <c r="A50" s="5">
        <v>3</v>
      </c>
      <c r="B50" s="6"/>
      <c r="C50" s="12"/>
      <c r="D50" s="12"/>
      <c r="E50" s="5"/>
    </row>
    <row r="51" spans="1:5" s="2" customFormat="1" ht="12.75" hidden="1">
      <c r="A51" s="5"/>
      <c r="B51" s="6" t="s">
        <v>51</v>
      </c>
      <c r="C51" s="5"/>
      <c r="D51" s="5"/>
      <c r="E51" s="5">
        <f>E49+E50+E48</f>
        <v>10014.98</v>
      </c>
    </row>
    <row r="52" s="2" customFormat="1" ht="12.75" hidden="1">
      <c r="B52" s="17"/>
    </row>
    <row r="53" spans="1:5" s="2" customFormat="1" ht="12.75">
      <c r="A53" s="11" t="s">
        <v>65</v>
      </c>
      <c r="B53" s="11"/>
      <c r="C53" s="11"/>
      <c r="D53" s="11"/>
      <c r="E53" s="11"/>
    </row>
    <row r="54" spans="1:5" s="2" customFormat="1" ht="12.75">
      <c r="A54" s="12" t="s">
        <v>1</v>
      </c>
      <c r="B54" s="12" t="s">
        <v>44</v>
      </c>
      <c r="C54" s="11" t="s">
        <v>2</v>
      </c>
      <c r="D54" s="11" t="s">
        <v>45</v>
      </c>
      <c r="E54" s="11" t="s">
        <v>46</v>
      </c>
    </row>
    <row r="55" spans="1:5" s="2" customFormat="1" ht="12.75">
      <c r="A55" s="5">
        <v>1</v>
      </c>
      <c r="B55" s="13" t="s">
        <v>66</v>
      </c>
      <c r="C55" s="12" t="s">
        <v>48</v>
      </c>
      <c r="D55" s="5" t="s">
        <v>60</v>
      </c>
      <c r="E55" s="5">
        <v>6392.28</v>
      </c>
    </row>
    <row r="56" spans="1:5" ht="12.75" hidden="1">
      <c r="A56" s="18">
        <v>2</v>
      </c>
      <c r="B56" s="19"/>
      <c r="C56" s="20"/>
      <c r="D56" s="19"/>
      <c r="E56" s="19"/>
    </row>
    <row r="57" spans="1:5" ht="12.75" hidden="1">
      <c r="A57" s="18">
        <v>3</v>
      </c>
      <c r="B57" s="21"/>
      <c r="C57" s="19"/>
      <c r="D57" s="19"/>
      <c r="E57" s="22"/>
    </row>
    <row r="58" spans="1:5" ht="12.75" hidden="1">
      <c r="A58" s="23"/>
      <c r="B58" s="24" t="s">
        <v>51</v>
      </c>
      <c r="C58" s="23"/>
      <c r="D58" s="23"/>
      <c r="E58" s="23">
        <f>E56+E57+E55</f>
        <v>6392.28</v>
      </c>
    </row>
    <row r="59" ht="12.75" hidden="1"/>
    <row r="60" spans="1:5" ht="12.75" hidden="1">
      <c r="A60" s="25"/>
      <c r="B60" s="25"/>
      <c r="C60" s="25"/>
      <c r="D60" s="25"/>
      <c r="E60" s="25"/>
    </row>
    <row r="61" spans="1:5" ht="12.75" hidden="1">
      <c r="A61" s="26" t="s">
        <v>1</v>
      </c>
      <c r="B61" s="27" t="s">
        <v>44</v>
      </c>
      <c r="C61" s="28" t="s">
        <v>2</v>
      </c>
      <c r="D61" s="28" t="s">
        <v>45</v>
      </c>
      <c r="E61" s="28" t="s">
        <v>46</v>
      </c>
    </row>
    <row r="62" spans="1:5" ht="12.75" hidden="1">
      <c r="A62" s="18">
        <v>1</v>
      </c>
      <c r="B62" s="29"/>
      <c r="C62" s="20"/>
      <c r="D62" s="22"/>
      <c r="E62" s="22"/>
    </row>
    <row r="63" spans="1:5" ht="12.75" hidden="1">
      <c r="A63" s="18">
        <v>2</v>
      </c>
      <c r="B63" s="19"/>
      <c r="C63" s="20"/>
      <c r="D63" s="19"/>
      <c r="E63" s="19"/>
    </row>
    <row r="64" spans="1:5" ht="12.75" hidden="1">
      <c r="A64" s="18">
        <v>3</v>
      </c>
      <c r="B64" s="21"/>
      <c r="C64" s="19"/>
      <c r="D64" s="19"/>
      <c r="E64" s="22"/>
    </row>
    <row r="65" spans="1:5" ht="12.75" hidden="1">
      <c r="A65" s="23"/>
      <c r="B65" s="24" t="s">
        <v>51</v>
      </c>
      <c r="C65" s="23"/>
      <c r="D65" s="23"/>
      <c r="E65" s="23">
        <f>E63+E64+E62</f>
        <v>0</v>
      </c>
    </row>
    <row r="66" ht="12.75" hidden="1"/>
    <row r="67" spans="1:5" ht="12.75" hidden="1">
      <c r="A67" s="25"/>
      <c r="B67" s="25"/>
      <c r="C67" s="25"/>
      <c r="D67" s="25"/>
      <c r="E67" s="25"/>
    </row>
    <row r="68" spans="1:5" ht="12.75" hidden="1">
      <c r="A68" s="26" t="s">
        <v>1</v>
      </c>
      <c r="B68" s="27" t="s">
        <v>44</v>
      </c>
      <c r="C68" s="28" t="s">
        <v>2</v>
      </c>
      <c r="D68" s="28" t="s">
        <v>45</v>
      </c>
      <c r="E68" s="28" t="s">
        <v>46</v>
      </c>
    </row>
    <row r="69" spans="1:5" ht="33" customHeight="1" hidden="1">
      <c r="A69" s="18">
        <v>1</v>
      </c>
      <c r="B69" s="29"/>
      <c r="C69" s="20"/>
      <c r="D69" s="22"/>
      <c r="E69" s="22"/>
    </row>
    <row r="70" spans="1:5" ht="12.75" hidden="1">
      <c r="A70" s="18">
        <v>2</v>
      </c>
      <c r="B70" s="19"/>
      <c r="C70" s="20"/>
      <c r="D70" s="19"/>
      <c r="E70" s="19"/>
    </row>
    <row r="71" spans="1:5" ht="12.75" hidden="1">
      <c r="A71" s="18">
        <v>3</v>
      </c>
      <c r="B71" s="21"/>
      <c r="C71" s="19"/>
      <c r="D71" s="19"/>
      <c r="E71" s="22"/>
    </row>
    <row r="72" spans="1:5" ht="12.75" hidden="1">
      <c r="A72" s="23"/>
      <c r="B72" s="24" t="s">
        <v>51</v>
      </c>
      <c r="C72" s="23"/>
      <c r="D72" s="23"/>
      <c r="E72" s="23">
        <f>E70+E71+E69</f>
        <v>0</v>
      </c>
    </row>
    <row r="73" ht="12.75" hidden="1"/>
    <row r="74" spans="1:5" ht="12.75" hidden="1">
      <c r="A74" s="30"/>
      <c r="B74" s="31" t="s">
        <v>67</v>
      </c>
      <c r="C74" s="30"/>
      <c r="D74" s="30"/>
      <c r="E74" s="30">
        <f>E8+E17+E25+E32+E38+E44+E51+E58+E65+E72</f>
        <v>125539.73999999999</v>
      </c>
    </row>
    <row r="75" ht="12.75" hidden="1"/>
  </sheetData>
  <sheetProtection selectLockedCells="1" selectUnlockedCells="1"/>
  <mergeCells count="10">
    <mergeCell ref="A1:E1"/>
    <mergeCell ref="A10:E10"/>
    <mergeCell ref="A19:E19"/>
    <mergeCell ref="A27:E27"/>
    <mergeCell ref="A33:E33"/>
    <mergeCell ref="A39:E39"/>
    <mergeCell ref="A46:E46"/>
    <mergeCell ref="A53:E53"/>
    <mergeCell ref="A60:E60"/>
    <mergeCell ref="A67:E6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="80" zoomScaleNormal="80" workbookViewId="0" topLeftCell="A1">
      <selection activeCell="A83" sqref="A83"/>
    </sheetView>
  </sheetViews>
  <sheetFormatPr defaultColWidth="12.57421875" defaultRowHeight="12.75"/>
  <cols>
    <col min="1" max="1" width="8.7109375" style="10" customWidth="1"/>
    <col min="2" max="2" width="43.57421875" style="10" customWidth="1"/>
    <col min="3" max="3" width="23.57421875" style="10" customWidth="1"/>
    <col min="4" max="4" width="43.28125" style="10" customWidth="1"/>
    <col min="5" max="5" width="20.00390625" style="10" customWidth="1"/>
    <col min="6" max="16384" width="11.57421875" style="10" customWidth="1"/>
  </cols>
  <sheetData>
    <row r="1" spans="1:5" s="17" customFormat="1" ht="13.5" customHeight="1">
      <c r="A1" s="8"/>
      <c r="B1" s="8"/>
      <c r="C1" s="8"/>
      <c r="D1" s="8"/>
      <c r="E1" s="8"/>
    </row>
    <row r="2" spans="1:5" s="17" customFormat="1" ht="19.5" customHeight="1">
      <c r="A2" s="12" t="s">
        <v>68</v>
      </c>
      <c r="B2" s="12"/>
      <c r="C2" s="12"/>
      <c r="D2" s="12"/>
      <c r="E2" s="12"/>
    </row>
    <row r="3" spans="1:5" s="17" customFormat="1" ht="12.75">
      <c r="A3" s="12" t="s">
        <v>1</v>
      </c>
      <c r="B3" s="12" t="s">
        <v>44</v>
      </c>
      <c r="C3" s="12" t="s">
        <v>2</v>
      </c>
      <c r="D3" s="12" t="s">
        <v>45</v>
      </c>
      <c r="E3" s="12" t="s">
        <v>46</v>
      </c>
    </row>
    <row r="4" spans="1:5" s="17" customFormat="1" ht="12.75">
      <c r="A4" s="6">
        <v>1</v>
      </c>
      <c r="B4" s="6" t="s">
        <v>69</v>
      </c>
      <c r="C4" s="6" t="s">
        <v>70</v>
      </c>
      <c r="D4" s="13"/>
      <c r="E4" s="6">
        <v>1219.23</v>
      </c>
    </row>
    <row r="5" spans="1:5" s="17" customFormat="1" ht="12.75" hidden="1">
      <c r="A5" s="6">
        <v>2</v>
      </c>
      <c r="B5" s="12" t="s">
        <v>71</v>
      </c>
      <c r="C5" s="6" t="s">
        <v>70</v>
      </c>
      <c r="D5" s="12"/>
      <c r="E5" s="12">
        <v>270.79</v>
      </c>
    </row>
    <row r="6" spans="1:5" s="17" customFormat="1" ht="12.75">
      <c r="A6" s="6">
        <v>2</v>
      </c>
      <c r="B6" s="12" t="s">
        <v>72</v>
      </c>
      <c r="C6" s="6" t="s">
        <v>70</v>
      </c>
      <c r="D6" s="12"/>
      <c r="E6" s="12">
        <v>2313.43</v>
      </c>
    </row>
    <row r="7" spans="1:5" s="17" customFormat="1" ht="12.75" hidden="1">
      <c r="A7" s="6"/>
      <c r="B7" s="6" t="s">
        <v>51</v>
      </c>
      <c r="C7" s="6"/>
      <c r="D7" s="6"/>
      <c r="E7" s="6">
        <f>SUM(E4:E6)</f>
        <v>3803.45</v>
      </c>
    </row>
    <row r="8" spans="1:5" s="17" customFormat="1" ht="12.75" hidden="1">
      <c r="A8" s="8"/>
      <c r="B8" s="8"/>
      <c r="C8" s="8"/>
      <c r="D8" s="8"/>
      <c r="E8" s="8"/>
    </row>
    <row r="9" spans="1:5" s="17" customFormat="1" ht="18" customHeight="1">
      <c r="A9" s="12" t="s">
        <v>43</v>
      </c>
      <c r="B9" s="12"/>
      <c r="C9" s="12"/>
      <c r="D9" s="12"/>
      <c r="E9" s="12"/>
    </row>
    <row r="10" spans="1:5" s="17" customFormat="1" ht="12.75">
      <c r="A10" s="12" t="s">
        <v>1</v>
      </c>
      <c r="B10" s="12" t="s">
        <v>44</v>
      </c>
      <c r="C10" s="12" t="s">
        <v>2</v>
      </c>
      <c r="D10" s="12" t="s">
        <v>45</v>
      </c>
      <c r="E10" s="12" t="s">
        <v>46</v>
      </c>
    </row>
    <row r="11" spans="1:5" s="17" customFormat="1" ht="12.75">
      <c r="A11" s="6">
        <v>1</v>
      </c>
      <c r="B11" s="6" t="s">
        <v>73</v>
      </c>
      <c r="C11" s="6" t="s">
        <v>70</v>
      </c>
      <c r="D11" s="13"/>
      <c r="E11" s="6">
        <v>123.11</v>
      </c>
    </row>
    <row r="12" spans="1:5" s="17" customFormat="1" ht="12.75">
      <c r="A12" s="6">
        <v>2</v>
      </c>
      <c r="B12" s="6" t="s">
        <v>69</v>
      </c>
      <c r="C12" s="6" t="s">
        <v>70</v>
      </c>
      <c r="D12" s="13"/>
      <c r="E12" s="6">
        <v>1219.23</v>
      </c>
    </row>
    <row r="13" spans="1:5" s="17" customFormat="1" ht="12.75">
      <c r="A13" s="6">
        <v>3</v>
      </c>
      <c r="B13" s="12" t="s">
        <v>74</v>
      </c>
      <c r="C13" s="6" t="s">
        <v>70</v>
      </c>
      <c r="D13" s="12"/>
      <c r="E13" s="12">
        <v>4043.55</v>
      </c>
    </row>
    <row r="14" spans="1:5" s="17" customFormat="1" ht="12.75" hidden="1">
      <c r="A14" s="6"/>
      <c r="B14" s="12" t="s">
        <v>71</v>
      </c>
      <c r="C14" s="6" t="s">
        <v>70</v>
      </c>
      <c r="D14" s="12"/>
      <c r="E14" s="12">
        <v>241.51</v>
      </c>
    </row>
    <row r="15" spans="1:5" s="17" customFormat="1" ht="12.75">
      <c r="A15" s="6"/>
      <c r="B15" s="12" t="s">
        <v>75</v>
      </c>
      <c r="C15" s="6" t="s">
        <v>70</v>
      </c>
      <c r="D15" s="12"/>
      <c r="E15" s="12">
        <v>426.56</v>
      </c>
    </row>
    <row r="16" spans="1:5" s="17" customFormat="1" ht="12.75" hidden="1">
      <c r="A16" s="6"/>
      <c r="B16" s="6" t="s">
        <v>51</v>
      </c>
      <c r="C16" s="6"/>
      <c r="D16" s="6"/>
      <c r="E16" s="6">
        <f>SUM(E11:E15)</f>
        <v>6053.960000000001</v>
      </c>
    </row>
    <row r="17" spans="1:5" s="17" customFormat="1" ht="12.75" hidden="1">
      <c r="A17" s="8"/>
      <c r="B17" s="8"/>
      <c r="C17" s="8"/>
      <c r="D17" s="8"/>
      <c r="E17" s="8"/>
    </row>
    <row r="18" spans="1:5" s="33" customFormat="1" ht="24" customHeight="1">
      <c r="A18" s="32" t="s">
        <v>52</v>
      </c>
      <c r="B18" s="32"/>
      <c r="C18" s="32"/>
      <c r="D18" s="32"/>
      <c r="E18" s="32"/>
    </row>
    <row r="19" spans="1:5" s="17" customFormat="1" ht="12.75">
      <c r="A19" s="12" t="s">
        <v>1</v>
      </c>
      <c r="B19" s="12" t="s">
        <v>44</v>
      </c>
      <c r="C19" s="12" t="s">
        <v>2</v>
      </c>
      <c r="D19" s="12" t="s">
        <v>45</v>
      </c>
      <c r="E19" s="12" t="s">
        <v>46</v>
      </c>
    </row>
    <row r="20" spans="1:5" s="17" customFormat="1" ht="12.75">
      <c r="A20" s="6">
        <v>1</v>
      </c>
      <c r="B20" s="6" t="s">
        <v>76</v>
      </c>
      <c r="C20" s="6" t="s">
        <v>70</v>
      </c>
      <c r="D20" s="13" t="s">
        <v>77</v>
      </c>
      <c r="E20" s="6">
        <v>3375</v>
      </c>
    </row>
    <row r="21" spans="1:5" s="17" customFormat="1" ht="12.75">
      <c r="A21" s="6">
        <v>2</v>
      </c>
      <c r="B21" s="6" t="s">
        <v>69</v>
      </c>
      <c r="C21" s="6" t="s">
        <v>70</v>
      </c>
      <c r="D21" s="13"/>
      <c r="E21" s="6">
        <v>1219.23</v>
      </c>
    </row>
    <row r="22" spans="1:5" s="17" customFormat="1" ht="12.75" hidden="1">
      <c r="A22" s="6">
        <v>3</v>
      </c>
      <c r="B22" s="34"/>
      <c r="C22" s="34"/>
      <c r="D22" s="34"/>
      <c r="E22" s="34"/>
    </row>
    <row r="23" spans="1:5" s="17" customFormat="1" ht="12.75" hidden="1">
      <c r="A23" s="6"/>
      <c r="B23" s="6" t="s">
        <v>51</v>
      </c>
      <c r="C23" s="6"/>
      <c r="D23" s="6"/>
      <c r="E23" s="6">
        <f>SUM(E20:E22)</f>
        <v>4594.23</v>
      </c>
    </row>
    <row r="24" spans="1:5" s="33" customFormat="1" ht="27.75" customHeight="1">
      <c r="A24" s="32" t="s">
        <v>55</v>
      </c>
      <c r="B24" s="32"/>
      <c r="C24" s="32"/>
      <c r="D24" s="32"/>
      <c r="E24" s="32"/>
    </row>
    <row r="25" spans="1:5" s="17" customFormat="1" ht="12.75">
      <c r="A25" s="12" t="s">
        <v>1</v>
      </c>
      <c r="B25" s="12" t="s">
        <v>44</v>
      </c>
      <c r="C25" s="12" t="s">
        <v>2</v>
      </c>
      <c r="D25" s="12" t="s">
        <v>45</v>
      </c>
      <c r="E25" s="12" t="s">
        <v>46</v>
      </c>
    </row>
    <row r="26" spans="1:5" s="17" customFormat="1" ht="12.75">
      <c r="A26" s="6">
        <v>1</v>
      </c>
      <c r="B26" s="6" t="s">
        <v>69</v>
      </c>
      <c r="C26" s="6" t="s">
        <v>70</v>
      </c>
      <c r="D26" s="13"/>
      <c r="E26" s="6">
        <v>1219.23</v>
      </c>
    </row>
    <row r="27" spans="1:5" s="17" customFormat="1" ht="12.75">
      <c r="A27" s="6">
        <v>2</v>
      </c>
      <c r="B27" s="12" t="s">
        <v>78</v>
      </c>
      <c r="C27" s="12" t="s">
        <v>70</v>
      </c>
      <c r="D27" s="12" t="s">
        <v>79</v>
      </c>
      <c r="E27" s="12">
        <v>1329.6</v>
      </c>
    </row>
    <row r="28" spans="1:5" s="17" customFormat="1" ht="12.75">
      <c r="A28" s="6">
        <v>3</v>
      </c>
      <c r="B28" s="12" t="s">
        <v>80</v>
      </c>
      <c r="C28" s="12" t="s">
        <v>70</v>
      </c>
      <c r="D28" s="12" t="s">
        <v>81</v>
      </c>
      <c r="E28" s="12">
        <v>2030.86</v>
      </c>
    </row>
    <row r="29" spans="1:5" s="17" customFormat="1" ht="12.75" hidden="1">
      <c r="A29" s="6">
        <v>4</v>
      </c>
      <c r="B29" s="12"/>
      <c r="C29" s="12"/>
      <c r="D29" s="12"/>
      <c r="E29" s="12"/>
    </row>
    <row r="30" spans="1:5" s="17" customFormat="1" ht="12.75" hidden="1">
      <c r="A30" s="6"/>
      <c r="B30" s="6" t="s">
        <v>51</v>
      </c>
      <c r="C30" s="6"/>
      <c r="D30" s="6"/>
      <c r="E30" s="6">
        <f>SUM(E26:E29)</f>
        <v>4579.6900000000005</v>
      </c>
    </row>
    <row r="31" spans="1:5" s="33" customFormat="1" ht="18" customHeight="1">
      <c r="A31" s="32" t="s">
        <v>57</v>
      </c>
      <c r="B31" s="32"/>
      <c r="C31" s="32"/>
      <c r="D31" s="32"/>
      <c r="E31" s="32"/>
    </row>
    <row r="32" spans="1:5" s="17" customFormat="1" ht="12.75">
      <c r="A32" s="12" t="s">
        <v>1</v>
      </c>
      <c r="B32" s="12" t="s">
        <v>44</v>
      </c>
      <c r="C32" s="12" t="s">
        <v>2</v>
      </c>
      <c r="D32" s="12" t="s">
        <v>45</v>
      </c>
      <c r="E32" s="12" t="s">
        <v>46</v>
      </c>
    </row>
    <row r="33" spans="1:5" s="17" customFormat="1" ht="12.75">
      <c r="A33" s="6">
        <v>1</v>
      </c>
      <c r="B33" s="6" t="s">
        <v>69</v>
      </c>
      <c r="C33" s="6" t="s">
        <v>70</v>
      </c>
      <c r="D33" s="13"/>
      <c r="E33" s="6">
        <v>1219.23</v>
      </c>
    </row>
    <row r="34" spans="1:5" s="17" customFormat="1" ht="12.75">
      <c r="A34" s="6">
        <v>2</v>
      </c>
      <c r="B34" s="12" t="s">
        <v>82</v>
      </c>
      <c r="C34" s="12" t="s">
        <v>70</v>
      </c>
      <c r="D34" s="12"/>
      <c r="E34" s="12">
        <v>983.59</v>
      </c>
    </row>
    <row r="35" spans="1:5" s="17" customFormat="1" ht="12.75" hidden="1">
      <c r="A35" s="6">
        <v>3</v>
      </c>
      <c r="B35" s="12"/>
      <c r="C35" s="12"/>
      <c r="D35" s="12"/>
      <c r="E35" s="12"/>
    </row>
    <row r="36" spans="1:5" s="17" customFormat="1" ht="12.75" hidden="1">
      <c r="A36" s="6">
        <v>4</v>
      </c>
      <c r="B36" s="12"/>
      <c r="C36" s="12"/>
      <c r="D36" s="12"/>
      <c r="E36" s="12"/>
    </row>
    <row r="37" spans="1:5" s="17" customFormat="1" ht="12.75" hidden="1">
      <c r="A37" s="6"/>
      <c r="B37" s="6" t="s">
        <v>51</v>
      </c>
      <c r="C37" s="6"/>
      <c r="D37" s="6"/>
      <c r="E37" s="6">
        <f>SUM(E33:E36)</f>
        <v>2202.82</v>
      </c>
    </row>
    <row r="38" spans="1:5" s="33" customFormat="1" ht="20.25" customHeight="1">
      <c r="A38" s="32" t="s">
        <v>83</v>
      </c>
      <c r="B38" s="32"/>
      <c r="C38" s="32"/>
      <c r="D38" s="32"/>
      <c r="E38" s="32"/>
    </row>
    <row r="39" spans="1:5" s="17" customFormat="1" ht="12.75">
      <c r="A39" s="12" t="s">
        <v>1</v>
      </c>
      <c r="B39" s="12" t="s">
        <v>44</v>
      </c>
      <c r="C39" s="12" t="s">
        <v>2</v>
      </c>
      <c r="D39" s="12" t="s">
        <v>45</v>
      </c>
      <c r="E39" s="12" t="s">
        <v>46</v>
      </c>
    </row>
    <row r="40" spans="1:5" s="17" customFormat="1" ht="12.75">
      <c r="A40" s="6">
        <v>1</v>
      </c>
      <c r="B40" s="6" t="s">
        <v>69</v>
      </c>
      <c r="C40" s="6" t="s">
        <v>70</v>
      </c>
      <c r="D40" s="13"/>
      <c r="E40" s="6">
        <v>1219.23</v>
      </c>
    </row>
    <row r="41" spans="1:5" s="17" customFormat="1" ht="12.75">
      <c r="A41" s="6">
        <v>2</v>
      </c>
      <c r="B41" s="12" t="s">
        <v>84</v>
      </c>
      <c r="C41" s="6" t="s">
        <v>70</v>
      </c>
      <c r="D41" s="6"/>
      <c r="E41" s="6">
        <v>33244.13</v>
      </c>
    </row>
    <row r="42" spans="1:5" s="17" customFormat="1" ht="12.75" hidden="1">
      <c r="A42" s="6">
        <v>3</v>
      </c>
      <c r="B42" s="8"/>
      <c r="C42" s="8"/>
      <c r="D42" s="8"/>
      <c r="E42" s="8"/>
    </row>
    <row r="43" spans="1:5" s="17" customFormat="1" ht="12.75" hidden="1">
      <c r="A43" s="6"/>
      <c r="B43" s="6" t="s">
        <v>51</v>
      </c>
      <c r="C43" s="6"/>
      <c r="D43" s="6"/>
      <c r="E43" s="6">
        <f>SUM(E40:E42)</f>
        <v>34463.36</v>
      </c>
    </row>
    <row r="44" spans="1:5" s="17" customFormat="1" ht="12.75" hidden="1">
      <c r="A44" s="6"/>
      <c r="B44" s="6"/>
      <c r="C44" s="6"/>
      <c r="D44" s="6"/>
      <c r="E44" s="6"/>
    </row>
    <row r="45" spans="1:5" s="17" customFormat="1" ht="12.75" hidden="1">
      <c r="A45" s="35"/>
      <c r="B45" s="35"/>
      <c r="C45" s="35"/>
      <c r="D45" s="35"/>
      <c r="E45" s="35"/>
    </row>
    <row r="46" spans="1:5" s="33" customFormat="1" ht="24" customHeight="1">
      <c r="A46" s="32" t="s">
        <v>85</v>
      </c>
      <c r="B46" s="32"/>
      <c r="C46" s="32"/>
      <c r="D46" s="32"/>
      <c r="E46" s="32"/>
    </row>
    <row r="47" spans="1:5" s="17" customFormat="1" ht="12.75">
      <c r="A47" s="12" t="s">
        <v>1</v>
      </c>
      <c r="B47" s="12" t="s">
        <v>44</v>
      </c>
      <c r="C47" s="12" t="s">
        <v>2</v>
      </c>
      <c r="D47" s="12" t="s">
        <v>45</v>
      </c>
      <c r="E47" s="12" t="s">
        <v>46</v>
      </c>
    </row>
    <row r="48" spans="1:5" s="17" customFormat="1" ht="12.75">
      <c r="A48" s="6">
        <v>1</v>
      </c>
      <c r="B48" s="6" t="s">
        <v>69</v>
      </c>
      <c r="C48" s="6" t="s">
        <v>70</v>
      </c>
      <c r="D48" s="13"/>
      <c r="E48" s="6">
        <v>1219.23</v>
      </c>
    </row>
    <row r="49" spans="1:5" s="17" customFormat="1" ht="12.75">
      <c r="A49" s="6">
        <v>2</v>
      </c>
      <c r="B49" s="6" t="s">
        <v>86</v>
      </c>
      <c r="C49" s="12" t="s">
        <v>70</v>
      </c>
      <c r="D49" s="6" t="s">
        <v>87</v>
      </c>
      <c r="E49" s="6">
        <v>1034.05</v>
      </c>
    </row>
    <row r="50" spans="1:5" s="17" customFormat="1" ht="12.75">
      <c r="A50" s="6">
        <v>3</v>
      </c>
      <c r="B50" s="6" t="s">
        <v>88</v>
      </c>
      <c r="C50" s="6" t="s">
        <v>70</v>
      </c>
      <c r="D50" s="6"/>
      <c r="E50" s="6">
        <v>1084.08</v>
      </c>
    </row>
    <row r="51" spans="1:5" s="17" customFormat="1" ht="12.75">
      <c r="A51" s="6">
        <v>4</v>
      </c>
      <c r="B51" s="6" t="s">
        <v>89</v>
      </c>
      <c r="C51" s="6" t="s">
        <v>70</v>
      </c>
      <c r="D51" s="6" t="s">
        <v>90</v>
      </c>
      <c r="E51" s="6">
        <v>1035.74</v>
      </c>
    </row>
    <row r="52" spans="1:5" s="17" customFormat="1" ht="12.75" hidden="1">
      <c r="A52" s="6"/>
      <c r="B52" s="6" t="s">
        <v>51</v>
      </c>
      <c r="C52" s="6"/>
      <c r="D52" s="6"/>
      <c r="E52" s="6">
        <f>SUM(E48:E51)</f>
        <v>4373.1</v>
      </c>
    </row>
    <row r="53" s="17" customFormat="1" ht="12.75" hidden="1"/>
    <row r="54" spans="1:5" s="17" customFormat="1" ht="25.5" customHeight="1">
      <c r="A54" s="12" t="s">
        <v>59</v>
      </c>
      <c r="B54" s="12"/>
      <c r="C54" s="12"/>
      <c r="D54" s="12"/>
      <c r="E54" s="12"/>
    </row>
    <row r="55" spans="1:5" s="17" customFormat="1" ht="12.75">
      <c r="A55" s="12" t="s">
        <v>1</v>
      </c>
      <c r="B55" s="12" t="s">
        <v>44</v>
      </c>
      <c r="C55" s="12" t="s">
        <v>2</v>
      </c>
      <c r="D55" s="12" t="s">
        <v>45</v>
      </c>
      <c r="E55" s="12" t="s">
        <v>46</v>
      </c>
    </row>
    <row r="56" spans="1:5" s="17" customFormat="1" ht="12.75">
      <c r="A56" s="6">
        <v>1</v>
      </c>
      <c r="B56" s="6" t="s">
        <v>91</v>
      </c>
      <c r="C56" s="6" t="s">
        <v>70</v>
      </c>
      <c r="D56" s="6" t="s">
        <v>92</v>
      </c>
      <c r="E56" s="6">
        <v>1040.24</v>
      </c>
    </row>
    <row r="57" spans="1:5" s="17" customFormat="1" ht="12.75">
      <c r="A57" s="6">
        <v>2</v>
      </c>
      <c r="B57" s="6" t="s">
        <v>69</v>
      </c>
      <c r="C57" s="6" t="s">
        <v>70</v>
      </c>
      <c r="D57" s="6"/>
      <c r="E57" s="6">
        <v>1219.23</v>
      </c>
    </row>
    <row r="58" spans="1:5" s="17" customFormat="1" ht="12.75" hidden="1">
      <c r="A58" s="6">
        <v>3</v>
      </c>
      <c r="B58" s="13"/>
      <c r="C58" s="6"/>
      <c r="D58" s="13"/>
      <c r="E58" s="6"/>
    </row>
    <row r="59" spans="1:5" s="17" customFormat="1" ht="12.75" hidden="1">
      <c r="A59" s="6"/>
      <c r="B59" s="6" t="s">
        <v>51</v>
      </c>
      <c r="C59" s="6"/>
      <c r="D59" s="6"/>
      <c r="E59" s="6">
        <f>SUM(E56:E58)</f>
        <v>2259.4700000000003</v>
      </c>
    </row>
    <row r="60" s="17" customFormat="1" ht="12.75" hidden="1"/>
    <row r="61" spans="1:5" s="17" customFormat="1" ht="19.5" customHeight="1">
      <c r="A61" s="12" t="s">
        <v>93</v>
      </c>
      <c r="B61" s="12"/>
      <c r="C61" s="12"/>
      <c r="D61" s="12"/>
      <c r="E61" s="12"/>
    </row>
    <row r="62" spans="1:5" s="17" customFormat="1" ht="12.75">
      <c r="A62" s="12" t="s">
        <v>1</v>
      </c>
      <c r="B62" s="12" t="s">
        <v>44</v>
      </c>
      <c r="C62" s="12" t="s">
        <v>2</v>
      </c>
      <c r="D62" s="12" t="s">
        <v>45</v>
      </c>
      <c r="E62" s="12" t="s">
        <v>46</v>
      </c>
    </row>
    <row r="63" spans="1:5" s="17" customFormat="1" ht="12.75">
      <c r="A63" s="6">
        <v>1</v>
      </c>
      <c r="B63" s="6" t="s">
        <v>69</v>
      </c>
      <c r="C63" s="6" t="s">
        <v>70</v>
      </c>
      <c r="D63" s="6"/>
      <c r="E63" s="6">
        <v>1219.23</v>
      </c>
    </row>
    <row r="64" spans="1:5" s="17" customFormat="1" ht="17.25" customHeight="1">
      <c r="A64" s="6">
        <v>2</v>
      </c>
      <c r="B64" s="13" t="s">
        <v>94</v>
      </c>
      <c r="C64" s="12" t="s">
        <v>70</v>
      </c>
      <c r="D64" s="6"/>
      <c r="E64" s="6">
        <v>12309.05</v>
      </c>
    </row>
    <row r="65" spans="1:5" s="17" customFormat="1" ht="29.25" customHeight="1">
      <c r="A65" s="6">
        <v>3</v>
      </c>
      <c r="B65" s="13" t="s">
        <v>95</v>
      </c>
      <c r="C65" s="12" t="s">
        <v>70</v>
      </c>
      <c r="D65" s="6"/>
      <c r="E65" s="6">
        <v>2062.15</v>
      </c>
    </row>
    <row r="66" spans="1:5" s="17" customFormat="1" ht="12.75" hidden="1">
      <c r="A66" s="6">
        <v>4</v>
      </c>
      <c r="B66" s="13"/>
      <c r="C66" s="6"/>
      <c r="D66" s="6"/>
      <c r="E66" s="6"/>
    </row>
    <row r="67" spans="1:5" s="17" customFormat="1" ht="12.75" hidden="1">
      <c r="A67" s="6"/>
      <c r="B67" s="6" t="s">
        <v>51</v>
      </c>
      <c r="C67" s="6"/>
      <c r="D67" s="6"/>
      <c r="E67" s="6">
        <f>SUM(E63:E66)</f>
        <v>15590.429999999998</v>
      </c>
    </row>
    <row r="68" s="17" customFormat="1" ht="12.75" hidden="1"/>
    <row r="69" spans="1:5" s="17" customFormat="1" ht="24.75" customHeight="1">
      <c r="A69" s="12" t="s">
        <v>61</v>
      </c>
      <c r="B69" s="12"/>
      <c r="C69" s="12"/>
      <c r="D69" s="12"/>
      <c r="E69" s="12"/>
    </row>
    <row r="70" spans="1:5" s="17" customFormat="1" ht="12.75">
      <c r="A70" s="12" t="s">
        <v>1</v>
      </c>
      <c r="B70" s="12" t="s">
        <v>44</v>
      </c>
      <c r="C70" s="12" t="s">
        <v>2</v>
      </c>
      <c r="D70" s="12" t="s">
        <v>45</v>
      </c>
      <c r="E70" s="12" t="s">
        <v>46</v>
      </c>
    </row>
    <row r="71" spans="1:5" s="17" customFormat="1" ht="12.75">
      <c r="A71" s="6">
        <v>1</v>
      </c>
      <c r="B71" s="6" t="s">
        <v>96</v>
      </c>
      <c r="C71" s="6" t="s">
        <v>70</v>
      </c>
      <c r="D71" s="6" t="s">
        <v>97</v>
      </c>
      <c r="E71" s="6">
        <v>1066.34</v>
      </c>
    </row>
    <row r="72" spans="1:5" s="17" customFormat="1" ht="12.75">
      <c r="A72" s="6">
        <v>2</v>
      </c>
      <c r="B72" s="6" t="s">
        <v>98</v>
      </c>
      <c r="C72" s="12" t="s">
        <v>70</v>
      </c>
      <c r="D72" s="6" t="s">
        <v>99</v>
      </c>
      <c r="E72" s="6">
        <v>594.73</v>
      </c>
    </row>
    <row r="73" spans="1:5" s="17" customFormat="1" ht="12.75">
      <c r="A73" s="6">
        <v>3</v>
      </c>
      <c r="B73" s="6" t="s">
        <v>69</v>
      </c>
      <c r="C73" s="6" t="s">
        <v>70</v>
      </c>
      <c r="D73" s="6"/>
      <c r="E73" s="6">
        <v>1219.23</v>
      </c>
    </row>
    <row r="74" spans="1:5" s="17" customFormat="1" ht="12.75">
      <c r="A74" s="6">
        <v>4</v>
      </c>
      <c r="B74" s="13" t="s">
        <v>100</v>
      </c>
      <c r="C74" s="6" t="s">
        <v>70</v>
      </c>
      <c r="D74" s="6" t="s">
        <v>101</v>
      </c>
      <c r="E74" s="6">
        <v>12740</v>
      </c>
    </row>
    <row r="75" spans="1:5" s="17" customFormat="1" ht="12.75">
      <c r="A75" s="6">
        <v>5</v>
      </c>
      <c r="B75" s="13" t="s">
        <v>102</v>
      </c>
      <c r="C75" s="6" t="s">
        <v>70</v>
      </c>
      <c r="D75" s="6"/>
      <c r="E75" s="6">
        <v>1261.04</v>
      </c>
    </row>
    <row r="76" spans="1:5" s="17" customFormat="1" ht="12.75">
      <c r="A76" s="6">
        <v>6</v>
      </c>
      <c r="B76" s="13" t="s">
        <v>103</v>
      </c>
      <c r="C76" s="6" t="s">
        <v>70</v>
      </c>
      <c r="D76" s="6" t="s">
        <v>104</v>
      </c>
      <c r="E76" s="6">
        <v>2340.03</v>
      </c>
    </row>
    <row r="77" spans="1:5" s="17" customFormat="1" ht="12.75" hidden="1">
      <c r="A77" s="6"/>
      <c r="B77" s="6" t="s">
        <v>51</v>
      </c>
      <c r="C77" s="6"/>
      <c r="D77" s="6"/>
      <c r="E77" s="6">
        <f>SUM(E71:E76)</f>
        <v>19221.37</v>
      </c>
    </row>
    <row r="78" s="17" customFormat="1" ht="12.75" hidden="1"/>
    <row r="79" spans="1:5" s="17" customFormat="1" ht="21.75" customHeight="1">
      <c r="A79" s="12" t="s">
        <v>63</v>
      </c>
      <c r="B79" s="12"/>
      <c r="C79" s="12"/>
      <c r="D79" s="12"/>
      <c r="E79" s="12"/>
    </row>
    <row r="80" spans="1:5" s="17" customFormat="1" ht="12.75">
      <c r="A80" s="12" t="s">
        <v>1</v>
      </c>
      <c r="B80" s="12" t="s">
        <v>44</v>
      </c>
      <c r="C80" s="12" t="s">
        <v>2</v>
      </c>
      <c r="D80" s="12" t="s">
        <v>45</v>
      </c>
      <c r="E80" s="12" t="s">
        <v>46</v>
      </c>
    </row>
    <row r="81" spans="1:5" s="17" customFormat="1" ht="12.75">
      <c r="A81" s="6">
        <v>1</v>
      </c>
      <c r="B81" s="6" t="s">
        <v>69</v>
      </c>
      <c r="C81" s="6" t="s">
        <v>70</v>
      </c>
      <c r="D81" s="6"/>
      <c r="E81" s="6">
        <v>1219.23</v>
      </c>
    </row>
    <row r="82" spans="1:5" s="17" customFormat="1" ht="12.75">
      <c r="A82" s="6">
        <v>2</v>
      </c>
      <c r="B82" s="13" t="s">
        <v>105</v>
      </c>
      <c r="C82" s="6" t="s">
        <v>70</v>
      </c>
      <c r="D82" s="6" t="s">
        <v>106</v>
      </c>
      <c r="E82" s="6">
        <v>1800.88</v>
      </c>
    </row>
    <row r="83" spans="1:5" s="17" customFormat="1" ht="12.75">
      <c r="A83" s="6">
        <v>3</v>
      </c>
      <c r="B83" s="6" t="s">
        <v>107</v>
      </c>
      <c r="C83" s="36" t="s">
        <v>70</v>
      </c>
      <c r="D83" s="6" t="s">
        <v>108</v>
      </c>
      <c r="E83" s="6">
        <v>459.48</v>
      </c>
    </row>
    <row r="84" spans="1:5" s="17" customFormat="1" ht="12.75" hidden="1">
      <c r="A84" s="6">
        <v>3</v>
      </c>
      <c r="B84" s="6"/>
      <c r="C84" s="6"/>
      <c r="D84" s="13"/>
      <c r="E84" s="6"/>
    </row>
    <row r="85" spans="1:5" s="17" customFormat="1" ht="12.75" hidden="1">
      <c r="A85" s="6"/>
      <c r="B85" s="6" t="s">
        <v>51</v>
      </c>
      <c r="C85" s="6"/>
      <c r="D85" s="6"/>
      <c r="E85" s="6">
        <f>SUM(E81:E84)</f>
        <v>3479.59</v>
      </c>
    </row>
    <row r="86" s="17" customFormat="1" ht="12.75" hidden="1"/>
    <row r="87" spans="1:5" s="17" customFormat="1" ht="21.75" customHeight="1">
      <c r="A87" s="12" t="s">
        <v>65</v>
      </c>
      <c r="B87" s="12"/>
      <c r="C87" s="12"/>
      <c r="D87" s="12"/>
      <c r="E87" s="12"/>
    </row>
    <row r="88" spans="1:5" s="17" customFormat="1" ht="12.75">
      <c r="A88" s="12" t="s">
        <v>1</v>
      </c>
      <c r="B88" s="12" t="s">
        <v>44</v>
      </c>
      <c r="C88" s="12" t="s">
        <v>2</v>
      </c>
      <c r="D88" s="12" t="s">
        <v>45</v>
      </c>
      <c r="E88" s="12" t="s">
        <v>46</v>
      </c>
    </row>
    <row r="89" spans="1:5" s="17" customFormat="1" ht="12.75">
      <c r="A89" s="12">
        <v>1</v>
      </c>
      <c r="B89" s="12" t="s">
        <v>62</v>
      </c>
      <c r="C89" s="36" t="s">
        <v>70</v>
      </c>
      <c r="D89" s="12" t="s">
        <v>109</v>
      </c>
      <c r="E89" s="12">
        <v>2185.58</v>
      </c>
    </row>
    <row r="90" spans="1:5" s="17" customFormat="1" ht="12.75">
      <c r="A90" s="12">
        <v>2</v>
      </c>
      <c r="B90" s="12" t="s">
        <v>110</v>
      </c>
      <c r="C90" s="36" t="s">
        <v>70</v>
      </c>
      <c r="D90" s="12" t="s">
        <v>104</v>
      </c>
      <c r="E90" s="12">
        <v>-2340.03</v>
      </c>
    </row>
    <row r="91" spans="1:5" s="17" customFormat="1" ht="12.75">
      <c r="A91" s="12">
        <v>3</v>
      </c>
      <c r="B91" s="12" t="s">
        <v>111</v>
      </c>
      <c r="C91" s="36" t="s">
        <v>70</v>
      </c>
      <c r="D91" s="12" t="s">
        <v>104</v>
      </c>
      <c r="E91" s="12">
        <v>3185.67</v>
      </c>
    </row>
    <row r="92" spans="1:5" s="17" customFormat="1" ht="12.75">
      <c r="A92" s="12">
        <v>4</v>
      </c>
      <c r="B92" s="6" t="s">
        <v>69</v>
      </c>
      <c r="C92" s="6" t="s">
        <v>70</v>
      </c>
      <c r="D92" s="6"/>
      <c r="E92" s="6">
        <v>1219.23</v>
      </c>
    </row>
    <row r="93" spans="1:5" s="17" customFormat="1" ht="12.75">
      <c r="A93" s="6">
        <v>5</v>
      </c>
      <c r="B93" s="6" t="s">
        <v>112</v>
      </c>
      <c r="C93" s="6" t="s">
        <v>70</v>
      </c>
      <c r="D93" s="6" t="s">
        <v>113</v>
      </c>
      <c r="E93" s="6">
        <v>649.66</v>
      </c>
    </row>
    <row r="94" spans="1:5" s="17" customFormat="1" ht="12.75" hidden="1">
      <c r="A94" s="6"/>
      <c r="B94" s="6" t="s">
        <v>51</v>
      </c>
      <c r="C94" s="6"/>
      <c r="D94" s="6"/>
      <c r="E94" s="6">
        <f>SUM(E89:E93)</f>
        <v>4900.11</v>
      </c>
    </row>
    <row r="95" s="17" customFormat="1" ht="12.75" hidden="1"/>
    <row r="96" s="17" customFormat="1" ht="12.75" hidden="1"/>
    <row r="97" spans="1:5" s="17" customFormat="1" ht="12.75" hidden="1">
      <c r="A97" s="35"/>
      <c r="B97" s="35" t="s">
        <v>67</v>
      </c>
      <c r="C97" s="35"/>
      <c r="D97" s="35"/>
      <c r="E97" s="35">
        <f>E7+E16+E23+E30+E37+E43+E52+E59+E67+E77+E85+E94</f>
        <v>105521.57999999999</v>
      </c>
    </row>
    <row r="98" s="17" customFormat="1" ht="12.75"/>
  </sheetData>
  <sheetProtection selectLockedCells="1" selectUnlockedCells="1"/>
  <mergeCells count="12">
    <mergeCell ref="A2:E2"/>
    <mergeCell ref="A9:E9"/>
    <mergeCell ref="A18:E18"/>
    <mergeCell ref="A24:E24"/>
    <mergeCell ref="A31:E31"/>
    <mergeCell ref="A38:E38"/>
    <mergeCell ref="A46:E46"/>
    <mergeCell ref="A54:E54"/>
    <mergeCell ref="A61:E61"/>
    <mergeCell ref="A69:E69"/>
    <mergeCell ref="A79:E79"/>
    <mergeCell ref="A87:E87"/>
  </mergeCells>
  <printOptions/>
  <pageMargins left="0.15763888888888888" right="0.15763888888888888" top="0.42291666666666666" bottom="0.42291666666666666" header="0.15763888888888888" footer="0.15763888888888888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2018-02-21T06:22:22Z</cp:lastPrinted>
  <dcterms:modified xsi:type="dcterms:W3CDTF">2018-04-02T06:15:09Z</dcterms:modified>
  <cp:category/>
  <cp:version/>
  <cp:contentType/>
  <cp:contentStatus/>
  <cp:revision>255</cp:revision>
</cp:coreProperties>
</file>